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2"/>
  </bookViews>
  <sheets>
    <sheet name="яйцо и пишевые жиры" sheetId="1" r:id="rId1"/>
    <sheet name="овощи,фрукты,консервация" sheetId="2" r:id="rId2"/>
    <sheet name="Лист1" sheetId="3" r:id="rId3"/>
  </sheets>
  <definedNames>
    <definedName name="_xlnm.Print_Area" localSheetId="1">'овощи,фрукты,консервация'!$A$1:$U$140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<sst xmlns="http://schemas.openxmlformats.org/spreadsheetml/2006/main" count="244" uniqueCount="108">
  <si>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</si>
  <si>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</si>
  <si>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</si>
  <si>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</si>
  <si>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</si>
  <si>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</si>
  <si>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</si>
  <si>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</si>
  <si>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</si>
  <si>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</si>
  <si>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</si>
  <si>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</si>
  <si>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</si>
  <si>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</si>
  <si>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</si>
  <si>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</si>
  <si>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</si>
  <si>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</si>
  <si>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</si>
  <si>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</si>
  <si>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</si>
  <si>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</si>
  <si>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</si>
  <si>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</si>
  <si>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</si>
  <si>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</si>
  <si>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</si>
  <si>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</si>
  <si>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>Ф.И.О.  руководителя                          Павлюк Е.Ю.                 Подпись ______________________</t>
  </si>
  <si>
    <t>Средняя цена, руб.</t>
  </si>
  <si>
    <t>Начальная  цена, руб.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</si>
  <si>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</si>
  <si>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</si>
  <si>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</si>
  <si>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</si>
  <si>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</si>
  <si>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</si>
  <si>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</si>
  <si>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</si>
  <si>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</si>
  <si>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</si>
  <si>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</si>
  <si>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</si>
  <si>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"Сов-Оптторг-Продукт"</t>
  </si>
  <si>
    <t>Способ размещения заказа:  открытый аукцион в электронной форме</t>
  </si>
  <si>
    <t>Телефон 8 (34675)   6-00- 91, прайс-лист по состоянию на 20.10.2011</t>
  </si>
  <si>
    <t>Телефон 8 (34675)   7-59-63, прайс-лист по состоянию на 20.10.2011</t>
  </si>
  <si>
    <t>Телефон 8 (34675)   7-60-23, прайс-лист по состоянию на 20.10.2011</t>
  </si>
  <si>
    <t xml:space="preserve"> Масло подсолнечное рафинированное дезодорированное,  1 л., марки "Д", ГОСТ 8908-91 </t>
  </si>
  <si>
    <t>Часть IV. Обоснование</t>
  </si>
  <si>
    <t xml:space="preserve">Средняя цена, руб. </t>
  </si>
  <si>
    <t>Кол-во ед. товара, кг</t>
  </si>
  <si>
    <t>ООО"Агро-овощ" г. Екатеринбург</t>
  </si>
  <si>
    <t xml:space="preserve">Кол-во ед. товара, кг </t>
  </si>
  <si>
    <t>ЗАО "Виктория-92" Краснодарский край</t>
  </si>
  <si>
    <t>ЗАО "Сад-Гигант" г. Славянск-на-Кубани</t>
  </si>
  <si>
    <t>Марокко</t>
  </si>
  <si>
    <t>Аргентина/Марокко</t>
  </si>
  <si>
    <t>Турция</t>
  </si>
  <si>
    <t xml:space="preserve">                     </t>
  </si>
  <si>
    <t>Эквадор</t>
  </si>
  <si>
    <t>Аргентина</t>
  </si>
  <si>
    <t>Кол-во ед. товара, бан</t>
  </si>
  <si>
    <t>ООО "Домат" Белгородская обл.</t>
  </si>
  <si>
    <t>ООО "Селижаровский консервный завод Тверская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</si>
  <si>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</si>
  <si>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</si>
  <si>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</si>
  <si>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 xml:space="preserve">Кол-во ед. товара, пач </t>
  </si>
  <si>
    <t>ЗАО Мултон, Московская обл.</t>
  </si>
  <si>
    <t>ИП Соколова С.В.</t>
  </si>
  <si>
    <t>ЗАО Щелкунское, Свердловская обл.</t>
  </si>
  <si>
    <t xml:space="preserve"> ООО "Картофель" п. Октябрьский</t>
  </si>
  <si>
    <t>ОАО "Агрофирма Травянское" Свердловская обл.</t>
  </si>
  <si>
    <t>ООО "Совхоз Карповский" Волгоградская обл.</t>
  </si>
  <si>
    <t>ОАО "Селижаровский КЗ" Тверская обл.</t>
  </si>
  <si>
    <t>ООО "Славянский КЗ" Краснодарский край</t>
  </si>
  <si>
    <t>ООО "Кухмастер" Самарская обл.</t>
  </si>
  <si>
    <t>ЗАО Мултон, г. Санкт-Петербург</t>
  </si>
  <si>
    <t>ОАО Компания юнимилк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</si>
  <si>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</si>
  <si>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Морковь  свежая, ГОСТ Р 51782-2001, без загрязнений, содержание нитратов в норме, урожай 2012-2013г.г.</t>
  </si>
  <si>
    <t xml:space="preserve">Лук  репчатый, ГОСТ Р 51783-2001, сухой, без загрязнений, содержание нитратов в норме, урожай 2012-2013 г.г. </t>
  </si>
  <si>
    <t>Свекла  свежая, ГОСТ 51811-2001, без загрязнений, содержание нитратов в норме, урожай 2012-2013г.г.</t>
  </si>
  <si>
    <t>Картофель  свежий, ГОСТ 51808-2001, без загрязнений, содержание нитратов в норме, урожай 2012-2013г.г.</t>
  </si>
  <si>
    <t>Яблоки  свежие, ГОСТ Р 54697-2011, плоды чистые, без признаков порчи, урожай 2012 г.</t>
  </si>
  <si>
    <t>Апельсины  свежие, ГОСТ Р 53596-2009, среднего размера, диаметром не более 120 мм, плоды чистые, без признаков порчи, урожай 2012 г.</t>
  </si>
  <si>
    <t>Мандарины  свежие, ГОСТ Р 53596-2009, среднего размера, диаметром не более 50 мм, плоды чистые, урожай 2012-2013г.г.</t>
  </si>
  <si>
    <t>Бананы  свежие, ГОСТ Р 51603-2000, плоды чистые, без признаков порчи, урожай 2012-2013г.г.</t>
  </si>
  <si>
    <t xml:space="preserve">Груши  свежие,  ГОСТ Р 21713-76 или 21714-76, величина плода средняя (50-200 гр),  плоды чистые, без признаков порчи, урожай 2012г.        </t>
  </si>
  <si>
    <t xml:space="preserve">Огурцы  консервированные без уксуса , 720 гр.,  ГОСТ 20144-74, маринад прозрачный без посторонних примесей, без признаков бомбажа </t>
  </si>
  <si>
    <t xml:space="preserve">Зеленый  горошек  консервированный, высший сорт, 425 гр., ГОСТ 54050-2010, без признаков бомбажа </t>
  </si>
  <si>
    <t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крахмала, упаковка без повреждений, без признаков бомбажа</t>
  </si>
  <si>
    <t>Сок  фруктовый натуральный или нектар,  0,2 л, ГОСТ 53137-2008,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</si>
  <si>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 xml:space="preserve">Продукты питания (овощи, фрукты,  овощные и фруктовые  консеры) </t>
  </si>
  <si>
    <t>Сок  фруктовый  натуральный или нектар, 1 л., ГОСТ  53137-2008, 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</si>
  <si>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Капуста  белокочанная, ГОСТ Р 51809-2001, без загрязнений, содержание нитратов в норме, урожай 2012-2013г.г.</t>
  </si>
  <si>
    <t>Джем  фруктовый,  270-350 гр.,  в соответствии с ГОСТ Р 52817-2007 , консистенция желеобразная, ягоды разваренные, упаковка без бомбажа</t>
  </si>
  <si>
    <t>Способ размещения заказа:   открытый аукцион в электронной форме</t>
  </si>
  <si>
    <t>До    31.12.2013</t>
  </si>
  <si>
    <t>шк</t>
  </si>
  <si>
    <t>сад</t>
  </si>
  <si>
    <t>Телефон 8 922-402-65-39, прайс-лист по состоянию на 17.04.2013г.</t>
  </si>
  <si>
    <t>Телефон 8 (34675)  4-00-50, прайс-лист по состоянию на 17.04.2013г.</t>
  </si>
  <si>
    <t>Телефон 8 (34675)  6-00-90, прайс-лист по состоянию на 17.04.2013г.</t>
  </si>
  <si>
    <t>Директор                         Дюльдина С.Н.                  Подпись ______________________</t>
  </si>
  <si>
    <t>Примечание: начальная (максимальная) цена для проведения открытого аукциона в электронной форме принимается в размере - 1 718 616,33 рублей.</t>
  </si>
  <si>
    <r>
      <t xml:space="preserve">Дата составления сводной  таблицы     </t>
    </r>
    <r>
      <rPr>
        <u val="single"/>
        <sz val="10"/>
        <color indexed="8"/>
        <rFont val="Times New Roman"/>
        <family val="1"/>
      </rPr>
      <t>18.04.2013 года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</si>
</sst>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7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" fillId="0" borderId="40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21" xfId="0" applyBorder="1" applyAlignment="1">
      <alignment horizontal="justify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46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1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26" fillId="0" borderId="57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" fontId="26" fillId="0" borderId="3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32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4" fontId="26" fillId="0" borderId="36" xfId="0" applyNumberFormat="1" applyFont="1" applyBorder="1" applyAlignment="1">
      <alignment horizontal="center" vertical="center" wrapText="1"/>
    </xf>
    <xf numFmtId="4" fontId="26" fillId="0" borderId="26" xfId="0" applyNumberFormat="1" applyFont="1" applyBorder="1" applyAlignment="1">
      <alignment horizontal="center" vertical="center" wrapText="1"/>
    </xf>
    <xf numFmtId="4" fontId="26" fillId="0" borderId="27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4" fontId="27" fillId="0" borderId="36" xfId="0" applyNumberFormat="1" applyFont="1" applyBorder="1" applyAlignment="1">
      <alignment horizontal="center" vertical="center" wrapText="1"/>
    </xf>
    <xf numFmtId="4" fontId="27" fillId="0" borderId="27" xfId="0" applyNumberFormat="1" applyFont="1" applyBorder="1" applyAlignment="1">
      <alignment horizontal="center" vertical="center" wrapText="1"/>
    </xf>
    <xf numFmtId="4" fontId="27" fillId="0" borderId="26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 wrapText="1"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5" xfId="0" applyFont="1" applyBorder="1" applyAlignment="1">
      <alignment/>
    </xf>
    <xf numFmtId="0" fontId="26" fillId="0" borderId="5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26" fillId="0" borderId="31" xfId="0" applyNumberFormat="1" applyFont="1" applyBorder="1" applyAlignment="1">
      <alignment horizontal="center" vertical="center" wrapText="1"/>
    </xf>
    <xf numFmtId="4" fontId="26" fillId="0" borderId="28" xfId="0" applyNumberFormat="1" applyFont="1" applyBorder="1" applyAlignment="1">
      <alignment horizontal="center" vertical="center" wrapText="1"/>
    </xf>
    <xf numFmtId="4" fontId="27" fillId="0" borderId="31" xfId="0" applyNumberFormat="1" applyFont="1" applyBorder="1" applyAlignment="1">
      <alignment horizontal="center" vertical="center" wrapText="1"/>
    </xf>
    <xf numFmtId="4" fontId="27" fillId="0" borderId="28" xfId="0" applyNumberFormat="1" applyFont="1" applyBorder="1" applyAlignment="1">
      <alignment horizontal="center" vertical="center" wrapText="1"/>
    </xf>
    <xf numFmtId="4" fontId="27" fillId="0" borderId="59" xfId="0" applyNumberFormat="1" applyFont="1" applyBorder="1" applyAlignment="1">
      <alignment horizontal="center" vertical="center" wrapText="1"/>
    </xf>
    <xf numFmtId="4" fontId="47" fillId="0" borderId="60" xfId="0" applyNumberFormat="1" applyFont="1" applyBorder="1" applyAlignment="1">
      <alignment/>
    </xf>
    <xf numFmtId="0" fontId="26" fillId="0" borderId="39" xfId="0" applyFont="1" applyBorder="1" applyAlignment="1">
      <alignment horizontal="center" vertical="center" wrapText="1"/>
    </xf>
    <xf numFmtId="4" fontId="27" fillId="0" borderId="60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" fontId="26" fillId="0" borderId="38" xfId="0" applyNumberFormat="1" applyFont="1" applyBorder="1" applyAlignment="1">
      <alignment horizontal="center" vertical="center" wrapText="1"/>
    </xf>
    <xf numFmtId="4" fontId="27" fillId="0" borderId="61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38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27" fillId="0" borderId="39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3" fontId="27" fillId="0" borderId="62" xfId="0" applyNumberFormat="1" applyFont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14" fontId="26" fillId="0" borderId="22" xfId="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4" fontId="26" fillId="0" borderId="63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26" fillId="0" borderId="51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0" borderId="58" xfId="0" applyFont="1" applyBorder="1" applyAlignment="1">
      <alignment horizontal="center" wrapText="1"/>
    </xf>
    <xf numFmtId="0" fontId="26" fillId="0" borderId="0" xfId="0" applyFont="1" applyBorder="1" applyAlignment="1">
      <alignment horizontal="justify" wrapText="1"/>
    </xf>
    <xf numFmtId="0" fontId="26" fillId="0" borderId="46" xfId="0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64" xfId="0" applyFont="1" applyBorder="1" applyAlignment="1">
      <alignment horizontal="center" wrapText="1"/>
    </xf>
    <xf numFmtId="0" fontId="26" fillId="0" borderId="32" xfId="0" applyFont="1" applyBorder="1" applyAlignment="1">
      <alignment horizontal="justify" vertical="top" wrapText="1"/>
    </xf>
    <xf numFmtId="0" fontId="26" fillId="0" borderId="13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0" fontId="26" fillId="0" borderId="65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26" fillId="0" borderId="46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35" xfId="0" applyFont="1" applyBorder="1" applyAlignment="1">
      <alignment/>
    </xf>
    <xf numFmtId="0" fontId="26" fillId="0" borderId="66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4" fontId="27" fillId="0" borderId="7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0" fontId="26" fillId="0" borderId="39" xfId="0" applyFont="1" applyBorder="1" applyAlignment="1">
      <alignment horizontal="left" wrapText="1"/>
    </xf>
    <xf numFmtId="0" fontId="26" fillId="0" borderId="46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47" fillId="0" borderId="71" xfId="0" applyFont="1" applyBorder="1" applyAlignment="1">
      <alignment/>
    </xf>
    <xf numFmtId="0" fontId="26" fillId="0" borderId="72" xfId="0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4" fontId="27" fillId="0" borderId="74" xfId="0" applyNumberFormat="1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4" fontId="27" fillId="0" borderId="76" xfId="0" applyNumberFormat="1" applyFont="1" applyBorder="1" applyAlignment="1">
      <alignment horizontal="center" vertical="center" wrapText="1"/>
    </xf>
    <xf numFmtId="4" fontId="27" fillId="0" borderId="78" xfId="0" applyNumberFormat="1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4" fontId="27" fillId="0" borderId="77" xfId="0" applyNumberFormat="1" applyFont="1" applyBorder="1" applyAlignment="1">
      <alignment horizontal="center" vertical="center" wrapText="1"/>
    </xf>
    <xf numFmtId="4" fontId="27" fillId="0" borderId="79" xfId="0" applyNumberFormat="1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4" fontId="26" fillId="0" borderId="77" xfId="0" applyNumberFormat="1" applyFont="1" applyBorder="1" applyAlignment="1">
      <alignment horizontal="center" vertical="center" wrapText="1"/>
    </xf>
    <xf numFmtId="4" fontId="47" fillId="0" borderId="75" xfId="0" applyNumberFormat="1" applyFont="1" applyBorder="1" applyAlignment="1">
      <alignment horizontal="center" vertical="center" wrapText="1"/>
    </xf>
    <xf numFmtId="4" fontId="26" fillId="0" borderId="80" xfId="0" applyNumberFormat="1" applyFont="1" applyBorder="1" applyAlignment="1">
      <alignment horizontal="center" vertical="center" wrapText="1"/>
    </xf>
    <xf numFmtId="0" fontId="26" fillId="0" borderId="71" xfId="0" applyFont="1" applyBorder="1" applyAlignment="1">
      <alignment horizontal="justify" wrapText="1"/>
    </xf>
    <xf numFmtId="0" fontId="47" fillId="0" borderId="6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:AB1"/>
    </sheetView>
  </sheetViews>
  <sheetFormatPr defaultColWidth="9.140625" defaultRowHeight="15"/>
  <cols>
    <col min="1" max="1" width="23.140625" style="42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261" t="s">
        <v>49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</row>
    <row r="2" spans="1:28" ht="15.75" thickBot="1">
      <c r="A2" s="262" t="s">
        <v>27</v>
      </c>
      <c r="B2" s="262"/>
      <c r="C2" s="262"/>
      <c r="D2" s="262"/>
      <c r="E2" s="262"/>
      <c r="F2" s="262"/>
      <c r="G2" s="262"/>
      <c r="M2" s="263" t="s">
        <v>44</v>
      </c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</row>
    <row r="3" spans="1:28" ht="16.5" thickTop="1">
      <c r="A3" s="140" t="s">
        <v>0</v>
      </c>
      <c r="B3" s="143" t="s">
        <v>1</v>
      </c>
      <c r="C3" s="144"/>
      <c r="D3" s="144"/>
      <c r="E3" s="144"/>
      <c r="F3" s="145"/>
      <c r="G3" s="148" t="s">
        <v>2</v>
      </c>
      <c r="H3" s="143" t="s">
        <v>1</v>
      </c>
      <c r="I3" s="151"/>
      <c r="J3" s="151"/>
      <c r="K3" s="152"/>
      <c r="L3" s="143" t="s">
        <v>2</v>
      </c>
      <c r="M3" s="156"/>
      <c r="N3" s="157"/>
      <c r="O3" s="143" t="s">
        <v>1</v>
      </c>
      <c r="P3" s="144"/>
      <c r="Q3" s="144"/>
      <c r="R3" s="144"/>
      <c r="S3" s="144"/>
      <c r="T3" s="144"/>
      <c r="U3" s="144"/>
      <c r="V3" s="144"/>
      <c r="W3" s="144"/>
      <c r="X3" s="144"/>
      <c r="Y3" s="148" t="s">
        <v>2</v>
      </c>
      <c r="Z3" s="37"/>
      <c r="AA3" s="17"/>
      <c r="AB3" s="264" t="s">
        <v>22</v>
      </c>
    </row>
    <row r="4" spans="1:28" ht="15.75" thickBot="1">
      <c r="A4" s="141"/>
      <c r="B4" s="139"/>
      <c r="C4" s="146"/>
      <c r="D4" s="146"/>
      <c r="E4" s="146"/>
      <c r="F4" s="147"/>
      <c r="G4" s="149"/>
      <c r="H4" s="153"/>
      <c r="I4" s="154"/>
      <c r="J4" s="154"/>
      <c r="K4" s="155"/>
      <c r="L4" s="158"/>
      <c r="M4" s="159"/>
      <c r="N4" s="160"/>
      <c r="O4" s="139"/>
      <c r="P4" s="146"/>
      <c r="Q4" s="146"/>
      <c r="R4" s="146"/>
      <c r="S4" s="146"/>
      <c r="T4" s="146"/>
      <c r="U4" s="146"/>
      <c r="V4" s="146"/>
      <c r="W4" s="146"/>
      <c r="X4" s="146"/>
      <c r="Y4" s="267"/>
      <c r="Z4" s="76"/>
      <c r="AA4" s="69"/>
      <c r="AB4" s="265"/>
    </row>
    <row r="5" spans="1:28" ht="16.5" thickBot="1">
      <c r="A5" s="142"/>
      <c r="B5" s="21">
        <v>1</v>
      </c>
      <c r="C5" s="23"/>
      <c r="D5" s="137">
        <v>2</v>
      </c>
      <c r="E5" s="138"/>
      <c r="F5" s="19">
        <v>3</v>
      </c>
      <c r="G5" s="150"/>
      <c r="H5" s="19">
        <v>1</v>
      </c>
      <c r="I5" s="19">
        <v>2</v>
      </c>
      <c r="J5" s="19">
        <v>3</v>
      </c>
      <c r="K5" s="36"/>
      <c r="L5" s="66"/>
      <c r="M5" s="77"/>
      <c r="N5" s="139">
        <v>1</v>
      </c>
      <c r="O5" s="138"/>
      <c r="P5" s="137">
        <v>2</v>
      </c>
      <c r="Q5" s="138"/>
      <c r="R5" s="21">
        <v>3</v>
      </c>
      <c r="S5" s="22"/>
      <c r="T5" s="22"/>
      <c r="U5" s="22"/>
      <c r="V5" s="22"/>
      <c r="W5" s="23"/>
      <c r="X5" s="36"/>
      <c r="Y5" s="268"/>
      <c r="Z5" s="67"/>
      <c r="AA5" s="68"/>
      <c r="AB5" s="266"/>
    </row>
    <row r="6" spans="1:28" ht="15">
      <c r="A6" s="226" t="s">
        <v>19</v>
      </c>
      <c r="B6" s="170" t="s">
        <v>25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  <c r="AB6" s="161"/>
    </row>
    <row r="7" spans="1:28" ht="15.75" thickBot="1">
      <c r="A7" s="227"/>
      <c r="B7" s="139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7"/>
      <c r="AB7" s="162"/>
    </row>
    <row r="8" spans="1:28" ht="16.5" thickBot="1">
      <c r="A8" s="15" t="s">
        <v>3</v>
      </c>
      <c r="B8" s="137">
        <v>11500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38"/>
      <c r="AB8" s="20"/>
    </row>
    <row r="9" spans="1:28" ht="15">
      <c r="A9" s="226" t="s">
        <v>18</v>
      </c>
      <c r="B9" s="164" t="s">
        <v>41</v>
      </c>
      <c r="C9" s="165"/>
      <c r="D9" s="165"/>
      <c r="E9" s="165"/>
      <c r="F9" s="165"/>
      <c r="G9" s="166"/>
      <c r="H9" s="164" t="s">
        <v>34</v>
      </c>
      <c r="I9" s="165"/>
      <c r="J9" s="165"/>
      <c r="K9" s="165"/>
      <c r="L9" s="165"/>
      <c r="M9" s="165"/>
      <c r="N9" s="166"/>
      <c r="O9" s="164" t="s">
        <v>35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6"/>
      <c r="AB9" s="161"/>
    </row>
    <row r="10" spans="1:28" ht="15.75" thickBot="1">
      <c r="A10" s="227"/>
      <c r="B10" s="167"/>
      <c r="C10" s="168"/>
      <c r="D10" s="168"/>
      <c r="E10" s="168"/>
      <c r="F10" s="168"/>
      <c r="G10" s="169"/>
      <c r="H10" s="167"/>
      <c r="I10" s="168"/>
      <c r="J10" s="168"/>
      <c r="K10" s="168"/>
      <c r="L10" s="168"/>
      <c r="M10" s="168"/>
      <c r="N10" s="169"/>
      <c r="O10" s="16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  <c r="AB10" s="162"/>
    </row>
    <row r="11" spans="1:28" ht="16.5" thickBot="1">
      <c r="A11" s="15" t="s">
        <v>4</v>
      </c>
      <c r="B11" s="108">
        <v>4</v>
      </c>
      <c r="C11" s="47"/>
      <c r="D11" s="48"/>
      <c r="E11" s="19"/>
      <c r="F11" s="90"/>
      <c r="G11" s="109">
        <v>4</v>
      </c>
      <c r="H11" s="110">
        <v>4.5</v>
      </c>
      <c r="I11" s="19"/>
      <c r="J11" s="137"/>
      <c r="K11" s="163"/>
      <c r="L11" s="138"/>
      <c r="M11" s="109">
        <v>4.5</v>
      </c>
      <c r="N11" s="269">
        <v>3.6</v>
      </c>
      <c r="O11" s="270"/>
      <c r="P11" s="21"/>
      <c r="Q11" s="22"/>
      <c r="R11" s="23"/>
      <c r="S11" s="36"/>
      <c r="T11" s="22"/>
      <c r="U11" s="23"/>
      <c r="V11" s="43"/>
      <c r="W11" s="44"/>
      <c r="X11" s="44"/>
      <c r="Y11" s="111">
        <v>3.6</v>
      </c>
      <c r="Z11" s="45"/>
      <c r="AA11" s="43"/>
      <c r="AB11" s="105">
        <v>4</v>
      </c>
    </row>
    <row r="12" spans="1:28" ht="16.5" thickBot="1">
      <c r="A12" s="16" t="s">
        <v>5</v>
      </c>
      <c r="B12" s="25">
        <f>B11*B8</f>
        <v>46000</v>
      </c>
      <c r="C12" s="49"/>
      <c r="D12" s="50"/>
      <c r="E12" s="11">
        <f>E11*B8</f>
        <v>0</v>
      </c>
      <c r="F12" s="11">
        <f>F11*B8</f>
        <v>0</v>
      </c>
      <c r="G12" s="28">
        <f>G11*B8</f>
        <v>46000</v>
      </c>
      <c r="H12" s="11">
        <f>H11*B8</f>
        <v>51750</v>
      </c>
      <c r="I12" s="11">
        <f>I11*B8</f>
        <v>0</v>
      </c>
      <c r="J12" s="173">
        <f>J11*B8</f>
        <v>0</v>
      </c>
      <c r="K12" s="174"/>
      <c r="L12" s="175"/>
      <c r="M12" s="28">
        <f>H12</f>
        <v>51750</v>
      </c>
      <c r="N12" s="173">
        <f>N11*B8</f>
        <v>41400</v>
      </c>
      <c r="O12" s="175"/>
      <c r="P12" s="25"/>
      <c r="Q12" s="26"/>
      <c r="R12" s="27"/>
      <c r="S12" s="46"/>
      <c r="T12" s="26"/>
      <c r="U12" s="27"/>
      <c r="V12" s="46"/>
      <c r="W12" s="26"/>
      <c r="X12" s="26"/>
      <c r="Y12" s="79">
        <f>N12</f>
        <v>41400</v>
      </c>
      <c r="Z12" s="27"/>
      <c r="AA12" s="46"/>
      <c r="AB12" s="106">
        <f>AB11*B8</f>
        <v>46000</v>
      </c>
    </row>
    <row r="13" spans="1:28" ht="15.75" thickTop="1">
      <c r="A13" s="224" t="s">
        <v>19</v>
      </c>
      <c r="B13" s="189" t="s">
        <v>48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  <c r="AB13" s="179"/>
    </row>
    <row r="14" spans="1:28" ht="15.75" thickBot="1">
      <c r="A14" s="227"/>
      <c r="B14" s="139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7"/>
      <c r="AB14" s="180"/>
    </row>
    <row r="15" spans="1:28" ht="16.5" thickBot="1">
      <c r="A15" s="15" t="s">
        <v>3</v>
      </c>
      <c r="B15" s="137">
        <v>550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38"/>
      <c r="AB15" s="24"/>
    </row>
    <row r="16" spans="1:28" ht="15">
      <c r="A16" s="226" t="s">
        <v>18</v>
      </c>
      <c r="B16" s="164" t="s">
        <v>26</v>
      </c>
      <c r="C16" s="165"/>
      <c r="D16" s="165"/>
      <c r="E16" s="165"/>
      <c r="F16" s="165"/>
      <c r="G16" s="166"/>
      <c r="H16" s="164" t="s">
        <v>42</v>
      </c>
      <c r="I16" s="165"/>
      <c r="J16" s="165"/>
      <c r="K16" s="165"/>
      <c r="L16" s="165"/>
      <c r="M16" s="165"/>
      <c r="N16" s="166"/>
      <c r="O16" s="164" t="s">
        <v>36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6"/>
      <c r="AB16" s="181"/>
    </row>
    <row r="17" spans="1:28" ht="15.75" thickBot="1">
      <c r="A17" s="227"/>
      <c r="B17" s="167"/>
      <c r="C17" s="168"/>
      <c r="D17" s="168"/>
      <c r="E17" s="168"/>
      <c r="F17" s="168"/>
      <c r="G17" s="169"/>
      <c r="H17" s="167"/>
      <c r="I17" s="168"/>
      <c r="J17" s="168"/>
      <c r="K17" s="168"/>
      <c r="L17" s="168"/>
      <c r="M17" s="168"/>
      <c r="N17" s="169"/>
      <c r="O17" s="16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B17" s="180"/>
    </row>
    <row r="18" spans="1:28" ht="16.5" thickBot="1">
      <c r="A18" s="15" t="s">
        <v>6</v>
      </c>
      <c r="B18" s="108">
        <v>65</v>
      </c>
      <c r="C18" s="23"/>
      <c r="D18" s="137"/>
      <c r="E18" s="138"/>
      <c r="F18" s="19"/>
      <c r="G18" s="109">
        <v>65</v>
      </c>
      <c r="H18" s="110">
        <v>75</v>
      </c>
      <c r="I18" s="19">
        <v>0</v>
      </c>
      <c r="J18" s="137"/>
      <c r="K18" s="138"/>
      <c r="L18" s="231">
        <v>75</v>
      </c>
      <c r="M18" s="232"/>
      <c r="N18" s="233"/>
      <c r="O18" s="108">
        <v>68</v>
      </c>
      <c r="P18" s="23"/>
      <c r="Q18" s="36">
        <v>55</v>
      </c>
      <c r="R18" s="65"/>
      <c r="S18" s="10"/>
      <c r="T18" s="137"/>
      <c r="U18" s="163"/>
      <c r="V18" s="138"/>
      <c r="W18" s="43"/>
      <c r="X18" s="44"/>
      <c r="Y18" s="111">
        <v>68</v>
      </c>
      <c r="Z18" s="44"/>
      <c r="AA18" s="45"/>
      <c r="AB18" s="107">
        <v>69</v>
      </c>
    </row>
    <row r="19" spans="1:28" ht="16.5" thickBot="1">
      <c r="A19" s="16" t="s">
        <v>5</v>
      </c>
      <c r="B19" s="25">
        <f>B18*B15</f>
        <v>35750</v>
      </c>
      <c r="C19" s="27"/>
      <c r="D19" s="173">
        <f>D18*B15</f>
        <v>0</v>
      </c>
      <c r="E19" s="175"/>
      <c r="F19" s="11">
        <f>F18*B15</f>
        <v>0</v>
      </c>
      <c r="G19" s="28">
        <f>G18*B15</f>
        <v>35750</v>
      </c>
      <c r="H19" s="11">
        <f>H18*B15</f>
        <v>41250</v>
      </c>
      <c r="I19" s="11">
        <f>I18*B15</f>
        <v>0</v>
      </c>
      <c r="J19" s="173">
        <f>J18*B15</f>
        <v>0</v>
      </c>
      <c r="K19" s="175"/>
      <c r="L19" s="228">
        <f>L18*B15</f>
        <v>41250</v>
      </c>
      <c r="M19" s="229"/>
      <c r="N19" s="230"/>
      <c r="O19" s="25">
        <f>O18*B15</f>
        <v>37400</v>
      </c>
      <c r="P19" s="27">
        <f>P18*B15</f>
        <v>0</v>
      </c>
      <c r="Q19" s="60"/>
      <c r="R19" s="64">
        <f>R18*B15</f>
        <v>0</v>
      </c>
      <c r="S19" s="61"/>
      <c r="T19" s="173"/>
      <c r="U19" s="174"/>
      <c r="V19" s="175"/>
      <c r="W19" s="46"/>
      <c r="X19" s="26"/>
      <c r="Y19" s="79">
        <f>Y18*B15</f>
        <v>37400</v>
      </c>
      <c r="Z19" s="26"/>
      <c r="AA19" s="27"/>
      <c r="AB19" s="30">
        <f>AB18*B15</f>
        <v>37950</v>
      </c>
    </row>
    <row r="20" spans="1:28" ht="16.5" thickTop="1">
      <c r="A20" s="140" t="s">
        <v>7</v>
      </c>
      <c r="B20" s="176"/>
      <c r="C20" s="85"/>
      <c r="D20" s="189"/>
      <c r="E20" s="190"/>
      <c r="F20" s="176"/>
      <c r="G20" s="135"/>
      <c r="H20" s="176"/>
      <c r="I20" s="176"/>
      <c r="J20" s="189"/>
      <c r="K20" s="190"/>
      <c r="L20" s="129"/>
      <c r="M20" s="130"/>
      <c r="N20" s="131"/>
      <c r="O20" s="176"/>
      <c r="P20" s="176"/>
      <c r="Q20" s="86"/>
      <c r="R20" s="121"/>
      <c r="S20" s="87"/>
      <c r="T20" s="189"/>
      <c r="U20" s="200"/>
      <c r="V20" s="190"/>
      <c r="W20" s="129"/>
      <c r="X20" s="130"/>
      <c r="Y20" s="130"/>
      <c r="Z20" s="130"/>
      <c r="AA20" s="131"/>
      <c r="AB20" s="179"/>
    </row>
    <row r="21" spans="1:28" ht="16.5" thickBot="1">
      <c r="A21" s="223"/>
      <c r="B21" s="178"/>
      <c r="C21" s="84"/>
      <c r="D21" s="191"/>
      <c r="E21" s="192"/>
      <c r="F21" s="177"/>
      <c r="G21" s="136"/>
      <c r="H21" s="177"/>
      <c r="I21" s="177"/>
      <c r="J21" s="191"/>
      <c r="K21" s="192"/>
      <c r="L21" s="132"/>
      <c r="M21" s="133"/>
      <c r="N21" s="134"/>
      <c r="O21" s="178"/>
      <c r="P21" s="178"/>
      <c r="Q21" s="88"/>
      <c r="R21" s="122"/>
      <c r="S21" s="89"/>
      <c r="T21" s="191"/>
      <c r="U21" s="201"/>
      <c r="V21" s="192"/>
      <c r="W21" s="132"/>
      <c r="X21" s="133"/>
      <c r="Y21" s="133"/>
      <c r="Z21" s="133"/>
      <c r="AA21" s="134"/>
      <c r="AB21" s="220"/>
    </row>
    <row r="22" spans="1:28" ht="27" customHeight="1" thickBot="1" thickTop="1">
      <c r="A22" s="41" t="s">
        <v>8</v>
      </c>
      <c r="B22" s="31"/>
      <c r="C22" s="29"/>
      <c r="D22" s="195"/>
      <c r="E22" s="197"/>
      <c r="F22" s="11"/>
      <c r="G22" s="11"/>
      <c r="H22" s="32"/>
      <c r="I22" s="32"/>
      <c r="J22" s="193"/>
      <c r="K22" s="194"/>
      <c r="L22" s="195"/>
      <c r="M22" s="196"/>
      <c r="N22" s="197"/>
      <c r="O22" s="35"/>
      <c r="P22" s="34"/>
      <c r="Q22" s="62"/>
      <c r="R22" s="63"/>
      <c r="S22" s="63"/>
      <c r="T22" s="193"/>
      <c r="U22" s="202"/>
      <c r="V22" s="194"/>
      <c r="W22" s="33"/>
      <c r="X22" s="59"/>
      <c r="Y22" s="34"/>
      <c r="Z22" s="59"/>
      <c r="AA22" s="34"/>
      <c r="AB22" s="30"/>
    </row>
    <row r="23" spans="1:28" ht="16.5" thickTop="1">
      <c r="A23" s="140" t="s">
        <v>20</v>
      </c>
      <c r="B23" s="135">
        <f>B19+B12</f>
        <v>81750</v>
      </c>
      <c r="C23" s="78"/>
      <c r="D23" s="182">
        <f>D19+E12</f>
        <v>0</v>
      </c>
      <c r="E23" s="184"/>
      <c r="F23" s="135">
        <f>F12</f>
        <v>0</v>
      </c>
      <c r="G23" s="135">
        <f>G19+G12</f>
        <v>81750</v>
      </c>
      <c r="H23" s="123">
        <f>H19+H12</f>
        <v>93000</v>
      </c>
      <c r="I23" s="123">
        <f>I19+I12</f>
        <v>0</v>
      </c>
      <c r="J23" s="129">
        <f>J19+J12</f>
        <v>0</v>
      </c>
      <c r="K23" s="131"/>
      <c r="L23" s="182">
        <f>L19+M12</f>
        <v>93000</v>
      </c>
      <c r="M23" s="183"/>
      <c r="N23" s="184"/>
      <c r="O23" s="123">
        <v>0</v>
      </c>
      <c r="P23" s="123">
        <f>P19+P12</f>
        <v>0</v>
      </c>
      <c r="Q23" s="80"/>
      <c r="R23" s="125">
        <f>R19+R12</f>
        <v>0</v>
      </c>
      <c r="S23" s="81"/>
      <c r="T23" s="129"/>
      <c r="U23" s="130"/>
      <c r="V23" s="131"/>
      <c r="W23" s="182">
        <f>Y19+Y12</f>
        <v>78800</v>
      </c>
      <c r="X23" s="183"/>
      <c r="Y23" s="183"/>
      <c r="Z23" s="183"/>
      <c r="AA23" s="184"/>
      <c r="AB23" s="219">
        <f>AB12+AB19</f>
        <v>83950</v>
      </c>
    </row>
    <row r="24" spans="1:28" ht="16.5" thickBot="1">
      <c r="A24" s="223"/>
      <c r="B24" s="124"/>
      <c r="C24" s="28"/>
      <c r="D24" s="185"/>
      <c r="E24" s="187"/>
      <c r="F24" s="136"/>
      <c r="G24" s="136"/>
      <c r="H24" s="188"/>
      <c r="I24" s="188"/>
      <c r="J24" s="132"/>
      <c r="K24" s="134"/>
      <c r="L24" s="185"/>
      <c r="M24" s="186"/>
      <c r="N24" s="187"/>
      <c r="O24" s="124"/>
      <c r="P24" s="124"/>
      <c r="Q24" s="82"/>
      <c r="R24" s="126"/>
      <c r="S24" s="83"/>
      <c r="T24" s="132"/>
      <c r="U24" s="133"/>
      <c r="V24" s="134"/>
      <c r="W24" s="185"/>
      <c r="X24" s="186"/>
      <c r="Y24" s="186"/>
      <c r="Z24" s="186"/>
      <c r="AA24" s="187"/>
      <c r="AB24" s="220"/>
    </row>
    <row r="25" spans="1:28" ht="0.75" customHeight="1" thickBot="1" thickTop="1">
      <c r="A25" s="95"/>
      <c r="B25" s="96"/>
      <c r="C25" s="93"/>
      <c r="D25" s="97"/>
      <c r="E25" s="98"/>
      <c r="F25" s="92"/>
      <c r="G25" s="94"/>
      <c r="H25" s="97"/>
      <c r="I25" s="97"/>
      <c r="J25" s="92"/>
      <c r="K25" s="93"/>
      <c r="L25" s="97"/>
      <c r="M25" s="98"/>
      <c r="N25" s="99"/>
      <c r="O25" s="100"/>
      <c r="P25" s="100"/>
      <c r="Q25" s="101"/>
      <c r="R25" s="102"/>
      <c r="S25" s="103"/>
      <c r="T25" s="92"/>
      <c r="U25" s="91"/>
      <c r="V25" s="93"/>
      <c r="W25" s="97"/>
      <c r="X25" s="98"/>
      <c r="Y25" s="98"/>
      <c r="Z25" s="98"/>
      <c r="AA25" s="99"/>
      <c r="AB25" s="104"/>
    </row>
    <row r="26" spans="1:28" ht="26.25" customHeight="1" thickTop="1">
      <c r="A26" s="224" t="s">
        <v>9</v>
      </c>
      <c r="B26" s="198">
        <v>40836</v>
      </c>
      <c r="C26" s="6"/>
      <c r="D26" s="51"/>
      <c r="E26" s="198">
        <v>40836</v>
      </c>
      <c r="F26" s="198">
        <v>40836</v>
      </c>
      <c r="G26" s="198">
        <v>40836</v>
      </c>
      <c r="H26" s="198">
        <v>40836</v>
      </c>
      <c r="I26" s="198">
        <v>40836</v>
      </c>
      <c r="J26" s="198">
        <v>40836</v>
      </c>
      <c r="K26" s="54"/>
      <c r="L26" s="18"/>
      <c r="M26" s="198">
        <v>40836</v>
      </c>
      <c r="N26" s="54"/>
      <c r="O26" s="198">
        <v>40836</v>
      </c>
      <c r="P26" s="198">
        <v>40836</v>
      </c>
      <c r="Q26" s="58"/>
      <c r="R26" s="198">
        <v>40836</v>
      </c>
      <c r="S26" s="52"/>
      <c r="T26" s="198">
        <v>40099</v>
      </c>
      <c r="U26" s="151"/>
      <c r="V26" s="152"/>
      <c r="W26" s="7"/>
      <c r="X26" s="37"/>
      <c r="Y26" s="198">
        <v>40836</v>
      </c>
      <c r="Z26" s="37"/>
      <c r="AA26" s="17"/>
      <c r="AB26" s="198">
        <v>40836</v>
      </c>
    </row>
    <row r="27" spans="1:28" ht="23.25" customHeight="1" thickBot="1">
      <c r="A27" s="225"/>
      <c r="B27" s="199"/>
      <c r="C27" s="56"/>
      <c r="D27" s="57"/>
      <c r="E27" s="199"/>
      <c r="F27" s="199"/>
      <c r="G27" s="199"/>
      <c r="H27" s="199"/>
      <c r="I27" s="199"/>
      <c r="J27" s="199"/>
      <c r="K27" s="55"/>
      <c r="L27" s="55"/>
      <c r="M27" s="199"/>
      <c r="N27" s="55"/>
      <c r="O27" s="199"/>
      <c r="P27" s="199"/>
      <c r="Q27" s="55"/>
      <c r="R27" s="199"/>
      <c r="S27" s="53"/>
      <c r="T27" s="199"/>
      <c r="U27" s="259"/>
      <c r="V27" s="260"/>
      <c r="W27" s="12"/>
      <c r="X27" s="13"/>
      <c r="Y27" s="199"/>
      <c r="Z27" s="13"/>
      <c r="AA27" s="11"/>
      <c r="AB27" s="199"/>
    </row>
    <row r="28" spans="1:28" ht="15.75" customHeight="1" thickTop="1">
      <c r="A28" s="140" t="s">
        <v>10</v>
      </c>
      <c r="B28" s="176" t="s">
        <v>39</v>
      </c>
      <c r="C28" s="70"/>
      <c r="D28" s="143" t="s">
        <v>40</v>
      </c>
      <c r="E28" s="145"/>
      <c r="F28" s="176" t="s">
        <v>39</v>
      </c>
      <c r="G28" s="176" t="s">
        <v>31</v>
      </c>
      <c r="H28" s="176" t="s">
        <v>39</v>
      </c>
      <c r="I28" s="176" t="s">
        <v>31</v>
      </c>
      <c r="J28" s="143" t="s">
        <v>39</v>
      </c>
      <c r="K28" s="145"/>
      <c r="L28" s="143" t="s">
        <v>31</v>
      </c>
      <c r="M28" s="144"/>
      <c r="N28" s="145"/>
      <c r="O28" s="148" t="s">
        <v>31</v>
      </c>
      <c r="P28" s="148" t="s">
        <v>31</v>
      </c>
      <c r="Q28" s="7"/>
      <c r="R28" s="148" t="s">
        <v>31</v>
      </c>
      <c r="S28" s="71"/>
      <c r="T28" s="143" t="s">
        <v>24</v>
      </c>
      <c r="U28" s="206"/>
      <c r="V28" s="207"/>
      <c r="W28" s="143" t="s">
        <v>31</v>
      </c>
      <c r="X28" s="144"/>
      <c r="Y28" s="144"/>
      <c r="Z28" s="144"/>
      <c r="AA28" s="145"/>
      <c r="AB28" s="203" t="s">
        <v>31</v>
      </c>
    </row>
    <row r="29" spans="1:28" ht="15.75" customHeight="1">
      <c r="A29" s="141"/>
      <c r="B29" s="221"/>
      <c r="C29" s="72"/>
      <c r="D29" s="213"/>
      <c r="E29" s="215"/>
      <c r="F29" s="221"/>
      <c r="G29" s="221"/>
      <c r="H29" s="221"/>
      <c r="I29" s="221"/>
      <c r="J29" s="213"/>
      <c r="K29" s="215"/>
      <c r="L29" s="213"/>
      <c r="M29" s="214"/>
      <c r="N29" s="215"/>
      <c r="O29" s="149"/>
      <c r="P29" s="149"/>
      <c r="Q29" s="73"/>
      <c r="R29" s="149"/>
      <c r="S29" s="74"/>
      <c r="T29" s="208"/>
      <c r="U29" s="209"/>
      <c r="V29" s="210"/>
      <c r="W29" s="213"/>
      <c r="X29" s="214"/>
      <c r="Y29" s="214"/>
      <c r="Z29" s="214"/>
      <c r="AA29" s="215"/>
      <c r="AB29" s="204"/>
    </row>
    <row r="30" spans="1:28" ht="16.5" thickBot="1">
      <c r="A30" s="247"/>
      <c r="B30" s="222"/>
      <c r="C30" s="75"/>
      <c r="D30" s="216"/>
      <c r="E30" s="218"/>
      <c r="F30" s="222"/>
      <c r="G30" s="222"/>
      <c r="H30" s="222"/>
      <c r="I30" s="222"/>
      <c r="J30" s="213"/>
      <c r="K30" s="215"/>
      <c r="L30" s="213"/>
      <c r="M30" s="258"/>
      <c r="N30" s="215"/>
      <c r="O30" s="150"/>
      <c r="P30" s="150"/>
      <c r="Q30" s="73"/>
      <c r="R30" s="150"/>
      <c r="S30" s="74"/>
      <c r="T30" s="208"/>
      <c r="U30" s="211"/>
      <c r="V30" s="212"/>
      <c r="W30" s="216"/>
      <c r="X30" s="217"/>
      <c r="Y30" s="217"/>
      <c r="Z30" s="217"/>
      <c r="AA30" s="218"/>
      <c r="AB30" s="205"/>
    </row>
    <row r="31" spans="1:28" ht="21.75" customHeight="1" thickTop="1">
      <c r="A31" s="237" t="s">
        <v>23</v>
      </c>
      <c r="B31" s="238"/>
      <c r="C31" s="241" t="s">
        <v>11</v>
      </c>
      <c r="D31" s="242"/>
      <c r="E31" s="242"/>
      <c r="F31" s="242"/>
      <c r="G31" s="243"/>
      <c r="H31" s="252" t="s">
        <v>21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4"/>
      <c r="S31" s="38"/>
      <c r="T31" s="39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239"/>
      <c r="B32" s="240"/>
      <c r="C32" s="244"/>
      <c r="D32" s="245"/>
      <c r="E32" s="245"/>
      <c r="F32" s="245"/>
      <c r="G32" s="246"/>
      <c r="H32" s="255"/>
      <c r="I32" s="256"/>
      <c r="J32" s="256"/>
      <c r="K32" s="256"/>
      <c r="L32" s="256"/>
      <c r="M32" s="256"/>
      <c r="N32" s="256"/>
      <c r="O32" s="256"/>
      <c r="P32" s="256"/>
      <c r="Q32" s="256"/>
      <c r="R32" s="257"/>
      <c r="S32" s="40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234" t="s">
        <v>14</v>
      </c>
      <c r="B33" s="236"/>
      <c r="C33" s="234" t="s">
        <v>33</v>
      </c>
      <c r="D33" s="235"/>
      <c r="E33" s="235"/>
      <c r="F33" s="235"/>
      <c r="G33" s="236"/>
      <c r="H33" s="234" t="s">
        <v>47</v>
      </c>
      <c r="I33" s="250"/>
      <c r="J33" s="250"/>
      <c r="K33" s="250"/>
      <c r="L33" s="250"/>
      <c r="M33" s="250"/>
      <c r="N33" s="250"/>
      <c r="O33" s="250"/>
      <c r="P33" s="250"/>
      <c r="Q33" s="250"/>
      <c r="R33" s="251"/>
      <c r="S33" s="4"/>
      <c r="T33" s="5"/>
      <c r="U33" s="248"/>
      <c r="V33" s="249"/>
      <c r="W33" s="249"/>
      <c r="X33" s="249"/>
      <c r="Y33" s="249"/>
      <c r="Z33" s="249"/>
      <c r="AA33" s="249"/>
      <c r="AB33" s="249"/>
    </row>
    <row r="34" spans="1:28" ht="16.5" customHeight="1" thickBot="1">
      <c r="A34" s="234" t="s">
        <v>16</v>
      </c>
      <c r="B34" s="236"/>
      <c r="C34" s="234" t="s">
        <v>15</v>
      </c>
      <c r="D34" s="235"/>
      <c r="E34" s="235"/>
      <c r="F34" s="235"/>
      <c r="G34" s="236"/>
      <c r="H34" s="234" t="s">
        <v>45</v>
      </c>
      <c r="I34" s="250"/>
      <c r="J34" s="250"/>
      <c r="K34" s="250"/>
      <c r="L34" s="250"/>
      <c r="M34" s="250"/>
      <c r="N34" s="250"/>
      <c r="O34" s="250"/>
      <c r="P34" s="250"/>
      <c r="Q34" s="250"/>
      <c r="R34" s="251"/>
      <c r="S34" s="4"/>
      <c r="T34" s="5"/>
      <c r="U34" s="248"/>
      <c r="V34" s="249"/>
      <c r="W34" s="249"/>
      <c r="X34" s="249"/>
      <c r="Y34" s="249"/>
      <c r="Z34" s="249"/>
      <c r="AA34" s="249"/>
      <c r="AB34" s="249"/>
    </row>
    <row r="35" spans="1:28" ht="16.5" thickBot="1">
      <c r="A35" s="234" t="s">
        <v>17</v>
      </c>
      <c r="B35" s="236"/>
      <c r="C35" s="234" t="s">
        <v>32</v>
      </c>
      <c r="D35" s="235"/>
      <c r="E35" s="235"/>
      <c r="F35" s="235"/>
      <c r="G35" s="236"/>
      <c r="H35" s="234" t="s">
        <v>46</v>
      </c>
      <c r="I35" s="250"/>
      <c r="J35" s="250"/>
      <c r="K35" s="250"/>
      <c r="L35" s="250"/>
      <c r="M35" s="250"/>
      <c r="N35" s="250"/>
      <c r="O35" s="250"/>
      <c r="P35" s="250"/>
      <c r="Q35" s="250"/>
      <c r="R35" s="251"/>
      <c r="S35" s="4"/>
      <c r="T35" s="5"/>
      <c r="U35" s="248"/>
      <c r="V35" s="249"/>
      <c r="W35" s="249"/>
      <c r="X35" s="249"/>
      <c r="Y35" s="249"/>
      <c r="Z35" s="249"/>
      <c r="AA35" s="249"/>
      <c r="AB35" s="249"/>
    </row>
    <row r="37" spans="1:6" ht="15.75">
      <c r="A37" s="127" t="s">
        <v>37</v>
      </c>
      <c r="B37" s="128"/>
      <c r="C37" s="128"/>
      <c r="D37" s="128"/>
      <c r="E37" s="128"/>
      <c r="F37" s="128"/>
    </row>
    <row r="38" spans="1:12" ht="15.75">
      <c r="A38" s="119" t="s">
        <v>28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7" ht="15.75">
      <c r="A39" s="119" t="s">
        <v>38</v>
      </c>
      <c r="B39" s="120"/>
      <c r="C39" s="120"/>
      <c r="D39" s="120"/>
      <c r="E39" s="120"/>
      <c r="F39" s="120"/>
      <c r="G39" s="120"/>
    </row>
  </sheetData>
  <sheetProtection/>
  <mergeCells count="126">
    <mergeCell ref="A1:AB1"/>
    <mergeCell ref="A2:G2"/>
    <mergeCell ref="M2:AB2"/>
    <mergeCell ref="B20:B21"/>
    <mergeCell ref="AB3:AB5"/>
    <mergeCell ref="Y3:Y5"/>
    <mergeCell ref="AB20:AB21"/>
    <mergeCell ref="P20:P21"/>
    <mergeCell ref="J11:L11"/>
    <mergeCell ref="N11:O11"/>
    <mergeCell ref="H35:R35"/>
    <mergeCell ref="H31:R32"/>
    <mergeCell ref="J28:K30"/>
    <mergeCell ref="W20:AA21"/>
    <mergeCell ref="W23:AA24"/>
    <mergeCell ref="AB26:AB27"/>
    <mergeCell ref="L28:N30"/>
    <mergeCell ref="T26:V27"/>
    <mergeCell ref="P26:P27"/>
    <mergeCell ref="M26:M27"/>
    <mergeCell ref="A35:B35"/>
    <mergeCell ref="C35:G35"/>
    <mergeCell ref="A33:B33"/>
    <mergeCell ref="C33:G33"/>
    <mergeCell ref="A34:B34"/>
    <mergeCell ref="U35:AB35"/>
    <mergeCell ref="U33:AB33"/>
    <mergeCell ref="U34:AB34"/>
    <mergeCell ref="H33:R33"/>
    <mergeCell ref="H34:R34"/>
    <mergeCell ref="C34:G34"/>
    <mergeCell ref="A31:B32"/>
    <mergeCell ref="C31:G32"/>
    <mergeCell ref="A28:A30"/>
    <mergeCell ref="G28:G30"/>
    <mergeCell ref="B28:B30"/>
    <mergeCell ref="D28:E30"/>
    <mergeCell ref="A6:A7"/>
    <mergeCell ref="A13:A14"/>
    <mergeCell ref="A9:A10"/>
    <mergeCell ref="A16:A17"/>
    <mergeCell ref="B13:AA14"/>
    <mergeCell ref="L19:N19"/>
    <mergeCell ref="T19:V19"/>
    <mergeCell ref="D18:E18"/>
    <mergeCell ref="J18:K18"/>
    <mergeCell ref="L18:N18"/>
    <mergeCell ref="F26:F27"/>
    <mergeCell ref="G26:G27"/>
    <mergeCell ref="H26:H27"/>
    <mergeCell ref="I26:I27"/>
    <mergeCell ref="A23:A24"/>
    <mergeCell ref="A20:A21"/>
    <mergeCell ref="A26:A27"/>
    <mergeCell ref="B26:B27"/>
    <mergeCell ref="D22:E22"/>
    <mergeCell ref="H20:H21"/>
    <mergeCell ref="R26:R27"/>
    <mergeCell ref="T23:V24"/>
    <mergeCell ref="Y26:Y27"/>
    <mergeCell ref="O26:O27"/>
    <mergeCell ref="B23:B24"/>
    <mergeCell ref="F28:F30"/>
    <mergeCell ref="I28:I30"/>
    <mergeCell ref="H28:H30"/>
    <mergeCell ref="R28:R30"/>
    <mergeCell ref="E26:E27"/>
    <mergeCell ref="J23:K24"/>
    <mergeCell ref="J26:J27"/>
    <mergeCell ref="T20:V21"/>
    <mergeCell ref="T22:V22"/>
    <mergeCell ref="AB28:AB30"/>
    <mergeCell ref="T28:V30"/>
    <mergeCell ref="P28:P30"/>
    <mergeCell ref="O28:O30"/>
    <mergeCell ref="W28:AA30"/>
    <mergeCell ref="AB23:AB24"/>
    <mergeCell ref="L23:N24"/>
    <mergeCell ref="D23:E24"/>
    <mergeCell ref="H23:H24"/>
    <mergeCell ref="I23:I24"/>
    <mergeCell ref="J20:K21"/>
    <mergeCell ref="D20:E21"/>
    <mergeCell ref="F20:F21"/>
    <mergeCell ref="J22:K22"/>
    <mergeCell ref="L22:N22"/>
    <mergeCell ref="G20:G21"/>
    <mergeCell ref="D19:E19"/>
    <mergeCell ref="J19:K19"/>
    <mergeCell ref="I20:I21"/>
    <mergeCell ref="O20:O21"/>
    <mergeCell ref="AB13:AB14"/>
    <mergeCell ref="AB16:AB17"/>
    <mergeCell ref="T18:V18"/>
    <mergeCell ref="J12:L12"/>
    <mergeCell ref="N12:O12"/>
    <mergeCell ref="B15:AA15"/>
    <mergeCell ref="B16:G17"/>
    <mergeCell ref="H16:N17"/>
    <mergeCell ref="O16:AA17"/>
    <mergeCell ref="AB6:AB7"/>
    <mergeCell ref="B8:AA8"/>
    <mergeCell ref="B9:G10"/>
    <mergeCell ref="H9:N10"/>
    <mergeCell ref="O9:AA10"/>
    <mergeCell ref="AB9:AB10"/>
    <mergeCell ref="B6:AA7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0"/>
  <sheetViews>
    <sheetView view="pageBreakPreview" zoomScaleSheetLayoutView="100" zoomScalePageLayoutView="0" workbookViewId="0" topLeftCell="K13">
      <selection activeCell="B6" sqref="B6:S8"/>
    </sheetView>
  </sheetViews>
  <sheetFormatPr defaultColWidth="9.140625" defaultRowHeight="15"/>
  <cols>
    <col min="1" max="1" width="21.00390625" style="14" customWidth="1"/>
    <col min="2" max="2" width="13.140625" style="0" customWidth="1"/>
    <col min="3" max="3" width="0.2890625" style="0" hidden="1" customWidth="1"/>
    <col min="4" max="4" width="1.421875" style="0" customWidth="1"/>
    <col min="5" max="5" width="10.7109375" style="0" customWidth="1"/>
    <col min="6" max="6" width="12.421875" style="0" customWidth="1"/>
    <col min="7" max="7" width="16.57421875" style="0" customWidth="1"/>
    <col min="8" max="8" width="14.00390625" style="0" customWidth="1"/>
    <col min="9" max="9" width="13.00390625" style="0" customWidth="1"/>
    <col min="10" max="10" width="11.28125" style="0" customWidth="1"/>
    <col min="11" max="11" width="2.28125" style="0" customWidth="1"/>
    <col min="12" max="12" width="15.7109375" style="0" customWidth="1"/>
    <col min="13" max="13" width="13.57421875" style="0" customWidth="1"/>
    <col min="14" max="14" width="0.13671875" style="0" customWidth="1"/>
    <col min="15" max="15" width="12.421875" style="0" customWidth="1"/>
    <col min="16" max="16" width="11.8515625" style="114" customWidth="1"/>
    <col min="17" max="17" width="0.2890625" style="114" customWidth="1"/>
    <col min="18" max="18" width="14.57421875" style="114" customWidth="1"/>
    <col min="19" max="19" width="3.00390625" style="114" hidden="1" customWidth="1"/>
    <col min="20" max="20" width="15.8515625" style="114" customWidth="1"/>
    <col min="21" max="21" width="5.28125" style="114" hidden="1" customWidth="1"/>
    <col min="22" max="30" width="9.140625" style="114" customWidth="1"/>
  </cols>
  <sheetData>
    <row r="1" spans="1:22" ht="15">
      <c r="A1" s="271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3"/>
      <c r="V1" s="113"/>
    </row>
    <row r="2" spans="1:22" ht="17.25" customHeight="1" thickBot="1">
      <c r="A2" s="274" t="s">
        <v>94</v>
      </c>
      <c r="B2" s="274"/>
      <c r="C2" s="274"/>
      <c r="D2" s="274"/>
      <c r="E2" s="274"/>
      <c r="F2" s="274"/>
      <c r="G2" s="274"/>
      <c r="H2" s="274"/>
      <c r="I2" s="402"/>
      <c r="J2" s="275"/>
      <c r="K2" s="275"/>
      <c r="L2" s="274" t="s">
        <v>98</v>
      </c>
      <c r="M2" s="274"/>
      <c r="N2" s="274"/>
      <c r="O2" s="274"/>
      <c r="P2" s="274"/>
      <c r="Q2" s="274"/>
      <c r="R2" s="274"/>
      <c r="S2" s="274"/>
      <c r="T2" s="274"/>
      <c r="U2" s="420"/>
      <c r="V2" s="116"/>
    </row>
    <row r="3" spans="1:22" ht="15">
      <c r="A3" s="276" t="s">
        <v>0</v>
      </c>
      <c r="B3" s="277" t="s">
        <v>1</v>
      </c>
      <c r="C3" s="278"/>
      <c r="D3" s="278"/>
      <c r="E3" s="278"/>
      <c r="F3" s="279"/>
      <c r="G3" s="280" t="s">
        <v>29</v>
      </c>
      <c r="H3" s="277" t="s">
        <v>1</v>
      </c>
      <c r="I3" s="278"/>
      <c r="J3" s="278"/>
      <c r="K3" s="279"/>
      <c r="L3" s="280" t="s">
        <v>29</v>
      </c>
      <c r="M3" s="277" t="s">
        <v>1</v>
      </c>
      <c r="N3" s="278"/>
      <c r="O3" s="278"/>
      <c r="P3" s="278"/>
      <c r="Q3" s="279"/>
      <c r="R3" s="277" t="s">
        <v>50</v>
      </c>
      <c r="S3" s="278"/>
      <c r="T3" s="408" t="s">
        <v>30</v>
      </c>
      <c r="U3" s="421"/>
      <c r="V3" s="115"/>
    </row>
    <row r="4" spans="1:22" ht="6.75" customHeight="1" thickBot="1">
      <c r="A4" s="281"/>
      <c r="B4" s="282"/>
      <c r="C4" s="283"/>
      <c r="D4" s="283"/>
      <c r="E4" s="283"/>
      <c r="F4" s="284"/>
      <c r="G4" s="285"/>
      <c r="H4" s="282"/>
      <c r="I4" s="283"/>
      <c r="J4" s="283"/>
      <c r="K4" s="284"/>
      <c r="L4" s="285"/>
      <c r="M4" s="282"/>
      <c r="N4" s="283"/>
      <c r="O4" s="283"/>
      <c r="P4" s="283"/>
      <c r="Q4" s="284"/>
      <c r="R4" s="286"/>
      <c r="S4" s="287"/>
      <c r="T4" s="409"/>
      <c r="U4" s="406"/>
      <c r="V4" s="115"/>
    </row>
    <row r="5" spans="1:22" ht="15.75" thickBot="1">
      <c r="A5" s="289"/>
      <c r="B5" s="290">
        <v>1</v>
      </c>
      <c r="C5" s="291"/>
      <c r="D5" s="290">
        <v>2</v>
      </c>
      <c r="E5" s="291"/>
      <c r="F5" s="292">
        <v>3</v>
      </c>
      <c r="G5" s="293"/>
      <c r="H5" s="292">
        <v>1</v>
      </c>
      <c r="I5" s="292">
        <v>2</v>
      </c>
      <c r="J5" s="290">
        <v>3</v>
      </c>
      <c r="K5" s="291"/>
      <c r="L5" s="293"/>
      <c r="M5" s="290">
        <v>1</v>
      </c>
      <c r="N5" s="291"/>
      <c r="O5" s="292">
        <v>2</v>
      </c>
      <c r="P5" s="290">
        <v>3</v>
      </c>
      <c r="Q5" s="291"/>
      <c r="R5" s="294"/>
      <c r="S5" s="295"/>
      <c r="T5" s="410"/>
      <c r="U5" s="422"/>
      <c r="V5" s="115"/>
    </row>
    <row r="6" spans="1:22" ht="15">
      <c r="A6" s="276" t="s">
        <v>19</v>
      </c>
      <c r="B6" s="277" t="s">
        <v>81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411"/>
      <c r="U6" s="423"/>
      <c r="V6" s="115"/>
    </row>
    <row r="7" spans="1:22" ht="15">
      <c r="A7" s="296"/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412"/>
      <c r="U7" s="407"/>
      <c r="V7" s="115"/>
    </row>
    <row r="8" spans="1:22" ht="5.25" customHeight="1" thickBot="1">
      <c r="A8" s="299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413"/>
      <c r="U8" s="424"/>
      <c r="V8" s="115"/>
    </row>
    <row r="9" spans="1:22" ht="19.5" customHeight="1" thickBot="1">
      <c r="A9" s="300" t="s">
        <v>51</v>
      </c>
      <c r="B9" s="301">
        <v>2600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414"/>
      <c r="U9" s="425"/>
      <c r="V9" s="115"/>
    </row>
    <row r="10" spans="1:22" ht="14.25" customHeight="1" thickTop="1">
      <c r="A10" s="276" t="s">
        <v>18</v>
      </c>
      <c r="B10" s="303" t="s">
        <v>71</v>
      </c>
      <c r="C10" s="304"/>
      <c r="D10" s="304"/>
      <c r="E10" s="304"/>
      <c r="F10" s="304"/>
      <c r="G10" s="305"/>
      <c r="H10" s="277" t="s">
        <v>71</v>
      </c>
      <c r="I10" s="278"/>
      <c r="J10" s="278"/>
      <c r="K10" s="278"/>
      <c r="L10" s="279"/>
      <c r="M10" s="277" t="s">
        <v>72</v>
      </c>
      <c r="N10" s="278"/>
      <c r="O10" s="278"/>
      <c r="P10" s="278"/>
      <c r="Q10" s="278"/>
      <c r="R10" s="278"/>
      <c r="S10" s="278"/>
      <c r="T10" s="411"/>
      <c r="U10" s="423"/>
      <c r="V10" s="115"/>
    </row>
    <row r="11" spans="1:22" ht="6" customHeight="1" thickBot="1">
      <c r="A11" s="299"/>
      <c r="B11" s="306"/>
      <c r="C11" s="307"/>
      <c r="D11" s="307"/>
      <c r="E11" s="307"/>
      <c r="F11" s="307"/>
      <c r="G11" s="308"/>
      <c r="H11" s="282"/>
      <c r="I11" s="283"/>
      <c r="J11" s="283"/>
      <c r="K11" s="283"/>
      <c r="L11" s="284"/>
      <c r="M11" s="282"/>
      <c r="N11" s="283"/>
      <c r="O11" s="283"/>
      <c r="P11" s="283"/>
      <c r="Q11" s="283"/>
      <c r="R11" s="283"/>
      <c r="S11" s="283"/>
      <c r="T11" s="413"/>
      <c r="U11" s="424"/>
      <c r="V11" s="115"/>
    </row>
    <row r="12" spans="1:22" ht="15.75" thickBot="1">
      <c r="A12" s="300" t="s">
        <v>4</v>
      </c>
      <c r="B12" s="309">
        <v>36.33</v>
      </c>
      <c r="C12" s="310"/>
      <c r="D12" s="311"/>
      <c r="E12" s="312"/>
      <c r="F12" s="312"/>
      <c r="G12" s="313">
        <v>36.33</v>
      </c>
      <c r="H12" s="312">
        <v>35</v>
      </c>
      <c r="I12" s="312"/>
      <c r="J12" s="312"/>
      <c r="K12" s="314">
        <f>H12</f>
        <v>35</v>
      </c>
      <c r="L12" s="315"/>
      <c r="M12" s="309">
        <v>30</v>
      </c>
      <c r="N12" s="311"/>
      <c r="O12" s="312"/>
      <c r="P12" s="309"/>
      <c r="Q12" s="311"/>
      <c r="R12" s="314">
        <f>M12</f>
        <v>30</v>
      </c>
      <c r="S12" s="316"/>
      <c r="T12" s="415">
        <f>(R12+K12+G12)/3</f>
        <v>33.776666666666664</v>
      </c>
      <c r="U12" s="426"/>
      <c r="V12" s="115"/>
    </row>
    <row r="13" spans="1:22" ht="15.75" thickBot="1">
      <c r="A13" s="317" t="s">
        <v>5</v>
      </c>
      <c r="B13" s="318">
        <f>B9*B12</f>
        <v>94458</v>
      </c>
      <c r="C13" s="319"/>
      <c r="D13" s="320"/>
      <c r="E13" s="321">
        <f>E12*B9</f>
        <v>0</v>
      </c>
      <c r="F13" s="321">
        <f>F12*B9</f>
        <v>0</v>
      </c>
      <c r="G13" s="322">
        <f>G12*B9</f>
        <v>94458</v>
      </c>
      <c r="H13" s="321">
        <f>H12*B9</f>
        <v>91000</v>
      </c>
      <c r="I13" s="321">
        <f>I12*B9</f>
        <v>0</v>
      </c>
      <c r="J13" s="321">
        <f>J12*B9</f>
        <v>0</v>
      </c>
      <c r="K13" s="323">
        <f>K12*B9</f>
        <v>91000</v>
      </c>
      <c r="L13" s="324"/>
      <c r="M13" s="318">
        <f>M12*B9</f>
        <v>78000</v>
      </c>
      <c r="N13" s="320"/>
      <c r="O13" s="321">
        <f>O12*B9</f>
        <v>0</v>
      </c>
      <c r="P13" s="318">
        <f>P12*B9</f>
        <v>0</v>
      </c>
      <c r="Q13" s="320"/>
      <c r="R13" s="323">
        <f>R12*B9</f>
        <v>78000</v>
      </c>
      <c r="S13" s="325"/>
      <c r="T13" s="415">
        <f>T12*B9</f>
        <v>87819.33333333333</v>
      </c>
      <c r="U13" s="426"/>
      <c r="V13" s="115"/>
    </row>
    <row r="14" spans="1:22" ht="15" customHeight="1" thickTop="1">
      <c r="A14" s="326" t="s">
        <v>19</v>
      </c>
      <c r="B14" s="303" t="s">
        <v>82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411"/>
      <c r="U14" s="423"/>
      <c r="V14" s="115"/>
    </row>
    <row r="15" spans="1:22" ht="15">
      <c r="A15" s="296"/>
      <c r="B15" s="297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412"/>
      <c r="U15" s="407"/>
      <c r="V15" s="115"/>
    </row>
    <row r="16" spans="1:22" ht="0.75" customHeight="1" thickBot="1">
      <c r="A16" s="299"/>
      <c r="B16" s="282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413"/>
      <c r="U16" s="424"/>
      <c r="V16" s="115"/>
    </row>
    <row r="17" spans="1:22" ht="21" customHeight="1" thickBot="1">
      <c r="A17" s="300" t="s">
        <v>53</v>
      </c>
      <c r="B17" s="301">
        <v>1260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414"/>
      <c r="U17" s="425"/>
      <c r="V17" s="115"/>
    </row>
    <row r="18" spans="1:22" ht="15.75" customHeight="1" thickTop="1">
      <c r="A18" s="276" t="s">
        <v>18</v>
      </c>
      <c r="B18" s="303" t="s">
        <v>73</v>
      </c>
      <c r="C18" s="304"/>
      <c r="D18" s="304"/>
      <c r="E18" s="304"/>
      <c r="F18" s="304"/>
      <c r="G18" s="305"/>
      <c r="H18" s="277" t="s">
        <v>52</v>
      </c>
      <c r="I18" s="278"/>
      <c r="J18" s="278"/>
      <c r="K18" s="278"/>
      <c r="L18" s="279"/>
      <c r="M18" s="277" t="s">
        <v>74</v>
      </c>
      <c r="N18" s="278"/>
      <c r="O18" s="278"/>
      <c r="P18" s="278"/>
      <c r="Q18" s="278"/>
      <c r="R18" s="278"/>
      <c r="S18" s="278"/>
      <c r="T18" s="411"/>
      <c r="U18" s="423"/>
      <c r="V18" s="115"/>
    </row>
    <row r="19" spans="1:22" ht="15.75" thickBot="1">
      <c r="A19" s="299"/>
      <c r="B19" s="306"/>
      <c r="C19" s="307"/>
      <c r="D19" s="307"/>
      <c r="E19" s="307"/>
      <c r="F19" s="307"/>
      <c r="G19" s="308"/>
      <c r="H19" s="282"/>
      <c r="I19" s="283"/>
      <c r="J19" s="283"/>
      <c r="K19" s="283"/>
      <c r="L19" s="284"/>
      <c r="M19" s="282"/>
      <c r="N19" s="283"/>
      <c r="O19" s="283"/>
      <c r="P19" s="283"/>
      <c r="Q19" s="283"/>
      <c r="R19" s="283"/>
      <c r="S19" s="283"/>
      <c r="T19" s="413"/>
      <c r="U19" s="424"/>
      <c r="V19" s="115"/>
    </row>
    <row r="20" spans="1:22" ht="15.75" thickBot="1">
      <c r="A20" s="300" t="s">
        <v>6</v>
      </c>
      <c r="B20" s="309">
        <v>35</v>
      </c>
      <c r="C20" s="311"/>
      <c r="D20" s="309"/>
      <c r="E20" s="311"/>
      <c r="F20" s="312"/>
      <c r="G20" s="313">
        <f>B20</f>
        <v>35</v>
      </c>
      <c r="H20" s="312">
        <v>40</v>
      </c>
      <c r="I20" s="312"/>
      <c r="J20" s="309"/>
      <c r="K20" s="311"/>
      <c r="L20" s="313">
        <f>H20</f>
        <v>40</v>
      </c>
      <c r="M20" s="312">
        <v>35</v>
      </c>
      <c r="N20" s="309"/>
      <c r="O20" s="311"/>
      <c r="P20" s="309"/>
      <c r="Q20" s="311"/>
      <c r="R20" s="314">
        <f>M20</f>
        <v>35</v>
      </c>
      <c r="S20" s="316"/>
      <c r="T20" s="415">
        <f>(R20+L20+G20)/3</f>
        <v>36.666666666666664</v>
      </c>
      <c r="U20" s="426"/>
      <c r="V20" s="115"/>
    </row>
    <row r="21" spans="1:22" ht="15.75" thickBot="1">
      <c r="A21" s="317" t="s">
        <v>5</v>
      </c>
      <c r="B21" s="318">
        <f>B20*B17</f>
        <v>44100</v>
      </c>
      <c r="C21" s="320"/>
      <c r="D21" s="318">
        <f>D20*B17</f>
        <v>0</v>
      </c>
      <c r="E21" s="320"/>
      <c r="F21" s="321">
        <f>F20*B17</f>
        <v>0</v>
      </c>
      <c r="G21" s="322">
        <f>G20*B17</f>
        <v>44100</v>
      </c>
      <c r="H21" s="321">
        <f>H20*B17</f>
        <v>50400</v>
      </c>
      <c r="I21" s="321">
        <f>I20*B17</f>
        <v>0</v>
      </c>
      <c r="J21" s="318">
        <f>J20*B17</f>
        <v>0</v>
      </c>
      <c r="K21" s="320"/>
      <c r="L21" s="322">
        <f>L20*B17</f>
        <v>50400</v>
      </c>
      <c r="M21" s="321">
        <f>M20*B17</f>
        <v>44100</v>
      </c>
      <c r="N21" s="318">
        <f>N20*B17</f>
        <v>0</v>
      </c>
      <c r="O21" s="320"/>
      <c r="P21" s="318">
        <v>0</v>
      </c>
      <c r="Q21" s="320"/>
      <c r="R21" s="323">
        <f>R20*B17</f>
        <v>44100</v>
      </c>
      <c r="S21" s="325"/>
      <c r="T21" s="415">
        <f>T20*B17</f>
        <v>46200</v>
      </c>
      <c r="U21" s="426"/>
      <c r="V21" s="115"/>
    </row>
    <row r="22" spans="1:22" ht="15.75" thickTop="1">
      <c r="A22" s="326" t="s">
        <v>19</v>
      </c>
      <c r="B22" s="303" t="s">
        <v>96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5"/>
      <c r="T22" s="331"/>
      <c r="U22" s="427"/>
      <c r="V22" s="115"/>
    </row>
    <row r="23" spans="1:22" ht="15" customHeight="1" thickBot="1">
      <c r="A23" s="296"/>
      <c r="B23" s="297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88"/>
      <c r="T23" s="331"/>
      <c r="U23" s="427"/>
      <c r="V23" s="115"/>
    </row>
    <row r="24" spans="1:22" ht="1.5" customHeight="1" hidden="1" thickBot="1">
      <c r="A24" s="332"/>
      <c r="B24" s="306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8"/>
      <c r="T24" s="333"/>
      <c r="U24" s="428"/>
      <c r="V24" s="115"/>
    </row>
    <row r="25" spans="1:22" ht="18.75" customHeight="1" thickBot="1" thickTop="1">
      <c r="A25" s="317" t="s">
        <v>53</v>
      </c>
      <c r="B25" s="334">
        <v>4500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6"/>
      <c r="T25" s="334"/>
      <c r="U25" s="429"/>
      <c r="V25" s="115"/>
    </row>
    <row r="26" spans="1:22" ht="15" customHeight="1" thickTop="1">
      <c r="A26" s="326" t="s">
        <v>18</v>
      </c>
      <c r="B26" s="303" t="s">
        <v>73</v>
      </c>
      <c r="C26" s="304"/>
      <c r="D26" s="304"/>
      <c r="E26" s="304"/>
      <c r="F26" s="304"/>
      <c r="G26" s="305"/>
      <c r="H26" s="277" t="s">
        <v>73</v>
      </c>
      <c r="I26" s="278"/>
      <c r="J26" s="278"/>
      <c r="K26" s="278"/>
      <c r="L26" s="279"/>
      <c r="M26" s="277" t="s">
        <v>72</v>
      </c>
      <c r="N26" s="278"/>
      <c r="O26" s="278"/>
      <c r="P26" s="278"/>
      <c r="Q26" s="278"/>
      <c r="R26" s="278"/>
      <c r="S26" s="278"/>
      <c r="T26" s="337"/>
      <c r="U26" s="430"/>
      <c r="V26" s="115"/>
    </row>
    <row r="27" spans="1:22" ht="15" customHeight="1" thickBot="1">
      <c r="A27" s="332"/>
      <c r="B27" s="306"/>
      <c r="C27" s="307"/>
      <c r="D27" s="307"/>
      <c r="E27" s="307"/>
      <c r="F27" s="307"/>
      <c r="G27" s="308"/>
      <c r="H27" s="282"/>
      <c r="I27" s="283"/>
      <c r="J27" s="283"/>
      <c r="K27" s="283"/>
      <c r="L27" s="284"/>
      <c r="M27" s="282"/>
      <c r="N27" s="283"/>
      <c r="O27" s="283"/>
      <c r="P27" s="283"/>
      <c r="Q27" s="283"/>
      <c r="R27" s="283"/>
      <c r="S27" s="283"/>
      <c r="T27" s="333"/>
      <c r="U27" s="428"/>
      <c r="V27" s="115"/>
    </row>
    <row r="28" spans="1:22" ht="16.5" thickBot="1" thickTop="1">
      <c r="A28" s="317" t="s">
        <v>6</v>
      </c>
      <c r="B28" s="338">
        <v>36.33</v>
      </c>
      <c r="C28" s="339"/>
      <c r="D28" s="338"/>
      <c r="E28" s="339"/>
      <c r="F28" s="321"/>
      <c r="G28" s="322">
        <v>36.33</v>
      </c>
      <c r="H28" s="321">
        <v>35</v>
      </c>
      <c r="I28" s="321"/>
      <c r="J28" s="338"/>
      <c r="K28" s="339"/>
      <c r="L28" s="322">
        <v>35</v>
      </c>
      <c r="M28" s="321">
        <v>30</v>
      </c>
      <c r="N28" s="338"/>
      <c r="O28" s="339"/>
      <c r="P28" s="338"/>
      <c r="Q28" s="339"/>
      <c r="R28" s="340">
        <v>30</v>
      </c>
      <c r="S28" s="341"/>
      <c r="T28" s="340">
        <f>(R28+L28+G28)/3</f>
        <v>33.776666666666664</v>
      </c>
      <c r="U28" s="431"/>
      <c r="V28" s="115"/>
    </row>
    <row r="29" spans="1:22" ht="16.5" thickBot="1" thickTop="1">
      <c r="A29" s="317" t="s">
        <v>5</v>
      </c>
      <c r="B29" s="338">
        <f>B28*B25</f>
        <v>163485</v>
      </c>
      <c r="C29" s="339"/>
      <c r="D29" s="338">
        <f>D28*B25</f>
        <v>0</v>
      </c>
      <c r="E29" s="339"/>
      <c r="F29" s="321">
        <f>F28*B25</f>
        <v>0</v>
      </c>
      <c r="G29" s="322">
        <f>G28*B25</f>
        <v>163485</v>
      </c>
      <c r="H29" s="321">
        <f>H28*B25</f>
        <v>157500</v>
      </c>
      <c r="I29" s="321">
        <f>I28*B25</f>
        <v>0</v>
      </c>
      <c r="J29" s="338">
        <f>J28*B25</f>
        <v>0</v>
      </c>
      <c r="K29" s="339"/>
      <c r="L29" s="322">
        <f>L28*B25</f>
        <v>157500</v>
      </c>
      <c r="M29" s="321">
        <f>M28*B25</f>
        <v>135000</v>
      </c>
      <c r="N29" s="338">
        <v>0</v>
      </c>
      <c r="O29" s="339"/>
      <c r="P29" s="338">
        <f>P28*B25</f>
        <v>0</v>
      </c>
      <c r="Q29" s="339"/>
      <c r="R29" s="340">
        <f>R28*B25</f>
        <v>135000</v>
      </c>
      <c r="S29" s="341"/>
      <c r="T29" s="342">
        <f>T28*B25</f>
        <v>151995</v>
      </c>
      <c r="U29" s="432"/>
      <c r="V29" s="115"/>
    </row>
    <row r="30" spans="1:22" ht="15.75" thickTop="1">
      <c r="A30" s="326" t="s">
        <v>19</v>
      </c>
      <c r="B30" s="303" t="s">
        <v>83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5"/>
      <c r="T30" s="331"/>
      <c r="U30" s="427"/>
      <c r="V30" s="115"/>
    </row>
    <row r="31" spans="1:22" ht="8.25" customHeight="1" thickBot="1">
      <c r="A31" s="332"/>
      <c r="B31" s="306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8"/>
      <c r="T31" s="333"/>
      <c r="U31" s="428"/>
      <c r="V31" s="115"/>
    </row>
    <row r="32" spans="1:22" ht="20.25" customHeight="1" thickBot="1" thickTop="1">
      <c r="A32" s="317" t="s">
        <v>53</v>
      </c>
      <c r="B32" s="334">
        <v>1700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6"/>
      <c r="T32" s="334"/>
      <c r="U32" s="429"/>
      <c r="V32" s="115"/>
    </row>
    <row r="33" spans="1:22" ht="15" customHeight="1" thickTop="1">
      <c r="A33" s="326" t="s">
        <v>18</v>
      </c>
      <c r="B33" s="303" t="s">
        <v>73</v>
      </c>
      <c r="C33" s="304"/>
      <c r="D33" s="304"/>
      <c r="E33" s="304"/>
      <c r="F33" s="304"/>
      <c r="G33" s="305"/>
      <c r="H33" s="277" t="s">
        <v>73</v>
      </c>
      <c r="I33" s="278"/>
      <c r="J33" s="278"/>
      <c r="K33" s="278"/>
      <c r="L33" s="279"/>
      <c r="M33" s="277" t="s">
        <v>72</v>
      </c>
      <c r="N33" s="278"/>
      <c r="O33" s="278"/>
      <c r="P33" s="278"/>
      <c r="Q33" s="278"/>
      <c r="R33" s="278"/>
      <c r="S33" s="278"/>
      <c r="T33" s="337"/>
      <c r="U33" s="430"/>
      <c r="V33" s="115"/>
    </row>
    <row r="34" spans="1:22" ht="15" customHeight="1" thickBot="1">
      <c r="A34" s="332"/>
      <c r="B34" s="306"/>
      <c r="C34" s="307"/>
      <c r="D34" s="307"/>
      <c r="E34" s="307"/>
      <c r="F34" s="307"/>
      <c r="G34" s="308"/>
      <c r="H34" s="282"/>
      <c r="I34" s="283"/>
      <c r="J34" s="283"/>
      <c r="K34" s="283"/>
      <c r="L34" s="284"/>
      <c r="M34" s="282"/>
      <c r="N34" s="283"/>
      <c r="O34" s="283"/>
      <c r="P34" s="283"/>
      <c r="Q34" s="283"/>
      <c r="R34" s="283"/>
      <c r="S34" s="283"/>
      <c r="T34" s="333"/>
      <c r="U34" s="428"/>
      <c r="V34" s="115"/>
    </row>
    <row r="35" spans="1:22" ht="16.5" thickBot="1" thickTop="1">
      <c r="A35" s="317" t="s">
        <v>6</v>
      </c>
      <c r="B35" s="338">
        <v>35</v>
      </c>
      <c r="C35" s="339"/>
      <c r="D35" s="338"/>
      <c r="E35" s="339"/>
      <c r="F35" s="321"/>
      <c r="G35" s="322">
        <f>B35</f>
        <v>35</v>
      </c>
      <c r="H35" s="321">
        <v>40</v>
      </c>
      <c r="I35" s="321"/>
      <c r="J35" s="338"/>
      <c r="K35" s="339"/>
      <c r="L35" s="322">
        <f>H35</f>
        <v>40</v>
      </c>
      <c r="M35" s="321">
        <v>35</v>
      </c>
      <c r="N35" s="338"/>
      <c r="O35" s="339"/>
      <c r="P35" s="338"/>
      <c r="Q35" s="339"/>
      <c r="R35" s="340">
        <f>M35</f>
        <v>35</v>
      </c>
      <c r="S35" s="341"/>
      <c r="T35" s="340">
        <f>(R35+L35+G35)/3</f>
        <v>36.666666666666664</v>
      </c>
      <c r="U35" s="431"/>
      <c r="V35" s="115"/>
    </row>
    <row r="36" spans="1:22" ht="16.5" thickBot="1" thickTop="1">
      <c r="A36" s="317" t="s">
        <v>5</v>
      </c>
      <c r="B36" s="338">
        <f>B35*B32</f>
        <v>59500</v>
      </c>
      <c r="C36" s="339"/>
      <c r="D36" s="338">
        <f>D35*B32</f>
        <v>0</v>
      </c>
      <c r="E36" s="339"/>
      <c r="F36" s="321">
        <f>F35*B32</f>
        <v>0</v>
      </c>
      <c r="G36" s="322">
        <f>G35*B32</f>
        <v>59500</v>
      </c>
      <c r="H36" s="321">
        <f>H35*B32</f>
        <v>68000</v>
      </c>
      <c r="I36" s="321">
        <f>I35*B32</f>
        <v>0</v>
      </c>
      <c r="J36" s="338">
        <f>J35*B32</f>
        <v>0</v>
      </c>
      <c r="K36" s="339"/>
      <c r="L36" s="322">
        <f>L35*B32</f>
        <v>68000</v>
      </c>
      <c r="M36" s="321">
        <f>M35*B32</f>
        <v>59500</v>
      </c>
      <c r="N36" s="338">
        <v>0</v>
      </c>
      <c r="O36" s="339"/>
      <c r="P36" s="338">
        <f>P35*B32</f>
        <v>0</v>
      </c>
      <c r="Q36" s="339"/>
      <c r="R36" s="340">
        <f>R35*B32</f>
        <v>59500</v>
      </c>
      <c r="S36" s="341"/>
      <c r="T36" s="340">
        <f>T35*B32</f>
        <v>62333.33333333333</v>
      </c>
      <c r="U36" s="431"/>
      <c r="V36" s="115"/>
    </row>
    <row r="37" spans="1:22" ht="15.75" thickTop="1">
      <c r="A37" s="326" t="s">
        <v>19</v>
      </c>
      <c r="B37" s="303" t="s">
        <v>84</v>
      </c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5"/>
      <c r="T37" s="337"/>
      <c r="U37" s="430"/>
      <c r="V37" s="115"/>
    </row>
    <row r="38" spans="1:22" ht="9.75" customHeight="1" thickBot="1">
      <c r="A38" s="296"/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88"/>
      <c r="T38" s="331"/>
      <c r="U38" s="427"/>
      <c r="V38" s="115"/>
    </row>
    <row r="39" spans="1:22" ht="15.75" hidden="1" thickBot="1">
      <c r="A39" s="332"/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8"/>
      <c r="T39" s="333"/>
      <c r="U39" s="428"/>
      <c r="V39" s="115"/>
    </row>
    <row r="40" spans="1:22" ht="20.25" customHeight="1" thickBot="1" thickTop="1">
      <c r="A40" s="317" t="s">
        <v>53</v>
      </c>
      <c r="B40" s="334">
        <v>9600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6"/>
      <c r="T40" s="334"/>
      <c r="U40" s="429"/>
      <c r="V40" s="115"/>
    </row>
    <row r="41" spans="1:22" ht="15" customHeight="1" thickTop="1">
      <c r="A41" s="326" t="s">
        <v>18</v>
      </c>
      <c r="B41" s="303" t="s">
        <v>73</v>
      </c>
      <c r="C41" s="304"/>
      <c r="D41" s="304"/>
      <c r="E41" s="304"/>
      <c r="F41" s="304"/>
      <c r="G41" s="305"/>
      <c r="H41" s="277" t="s">
        <v>73</v>
      </c>
      <c r="I41" s="278"/>
      <c r="J41" s="278"/>
      <c r="K41" s="278"/>
      <c r="L41" s="279"/>
      <c r="M41" s="277" t="s">
        <v>72</v>
      </c>
      <c r="N41" s="278"/>
      <c r="O41" s="278"/>
      <c r="P41" s="278"/>
      <c r="Q41" s="278"/>
      <c r="R41" s="278"/>
      <c r="S41" s="278"/>
      <c r="T41" s="337"/>
      <c r="U41" s="430"/>
      <c r="V41" s="115"/>
    </row>
    <row r="42" spans="1:22" ht="15" customHeight="1" thickBot="1">
      <c r="A42" s="332"/>
      <c r="B42" s="306"/>
      <c r="C42" s="307"/>
      <c r="D42" s="307"/>
      <c r="E42" s="307"/>
      <c r="F42" s="307"/>
      <c r="G42" s="308"/>
      <c r="H42" s="282"/>
      <c r="I42" s="283"/>
      <c r="J42" s="283"/>
      <c r="K42" s="283"/>
      <c r="L42" s="284"/>
      <c r="M42" s="282"/>
      <c r="N42" s="283"/>
      <c r="O42" s="283"/>
      <c r="P42" s="283"/>
      <c r="Q42" s="283"/>
      <c r="R42" s="283"/>
      <c r="S42" s="283"/>
      <c r="T42" s="333"/>
      <c r="U42" s="428"/>
      <c r="V42" s="115"/>
    </row>
    <row r="43" spans="1:22" ht="16.5" thickBot="1" thickTop="1">
      <c r="A43" s="317" t="s">
        <v>6</v>
      </c>
      <c r="B43" s="338">
        <v>34.33</v>
      </c>
      <c r="C43" s="339"/>
      <c r="D43" s="338"/>
      <c r="E43" s="339"/>
      <c r="F43" s="321"/>
      <c r="G43" s="322">
        <v>34.33</v>
      </c>
      <c r="H43" s="321">
        <v>35</v>
      </c>
      <c r="I43" s="321"/>
      <c r="J43" s="338"/>
      <c r="K43" s="339"/>
      <c r="L43" s="322">
        <f>H43</f>
        <v>35</v>
      </c>
      <c r="M43" s="321">
        <v>30</v>
      </c>
      <c r="N43" s="338"/>
      <c r="O43" s="339"/>
      <c r="P43" s="321"/>
      <c r="Q43" s="340">
        <f>M43</f>
        <v>30</v>
      </c>
      <c r="R43" s="341"/>
      <c r="S43" s="340">
        <f>(Q43+L43+G43)/3</f>
        <v>33.11</v>
      </c>
      <c r="T43" s="343"/>
      <c r="U43" s="433"/>
      <c r="V43" s="115"/>
    </row>
    <row r="44" spans="1:22" ht="16.5" thickBot="1" thickTop="1">
      <c r="A44" s="317" t="s">
        <v>5</v>
      </c>
      <c r="B44" s="338">
        <f>B43*B40</f>
        <v>329568</v>
      </c>
      <c r="C44" s="339"/>
      <c r="D44" s="338">
        <f>D43*B40</f>
        <v>0</v>
      </c>
      <c r="E44" s="339"/>
      <c r="F44" s="321">
        <f>F43*B40</f>
        <v>0</v>
      </c>
      <c r="G44" s="322">
        <f>G43*B40</f>
        <v>329568</v>
      </c>
      <c r="H44" s="321">
        <f>H43*B40</f>
        <v>336000</v>
      </c>
      <c r="I44" s="321">
        <f>I43*B40</f>
        <v>0</v>
      </c>
      <c r="J44" s="338">
        <f>J43*B40</f>
        <v>0</v>
      </c>
      <c r="K44" s="339"/>
      <c r="L44" s="321">
        <f>L43*B40</f>
        <v>336000</v>
      </c>
      <c r="M44" s="321">
        <f>M43*B40</f>
        <v>288000</v>
      </c>
      <c r="N44" s="338">
        <v>0</v>
      </c>
      <c r="O44" s="339"/>
      <c r="P44" s="321">
        <f>P43*B40</f>
        <v>0</v>
      </c>
      <c r="Q44" s="340">
        <f>Q43*B40</f>
        <v>288000</v>
      </c>
      <c r="R44" s="341"/>
      <c r="S44" s="340">
        <f>S43*B40</f>
        <v>317856</v>
      </c>
      <c r="T44" s="345"/>
      <c r="U44" s="434"/>
      <c r="V44" s="115"/>
    </row>
    <row r="45" spans="1:22" ht="15.75" thickTop="1">
      <c r="A45" s="326" t="s">
        <v>19</v>
      </c>
      <c r="B45" s="303" t="s">
        <v>85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5"/>
      <c r="T45" s="297"/>
      <c r="U45" s="435"/>
      <c r="V45" s="115"/>
    </row>
    <row r="46" spans="1:22" ht="3" customHeight="1" thickBot="1">
      <c r="A46" s="332"/>
      <c r="B46" s="306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8"/>
      <c r="T46" s="306"/>
      <c r="U46" s="436"/>
      <c r="V46" s="115"/>
    </row>
    <row r="47" spans="1:22" ht="18.75" customHeight="1" thickBot="1" thickTop="1">
      <c r="A47" s="317" t="s">
        <v>51</v>
      </c>
      <c r="B47" s="334">
        <v>2200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429"/>
      <c r="V47" s="115"/>
    </row>
    <row r="48" spans="1:22" ht="15.75" customHeight="1" thickTop="1">
      <c r="A48" s="326" t="s">
        <v>18</v>
      </c>
      <c r="B48" s="303" t="s">
        <v>55</v>
      </c>
      <c r="C48" s="304"/>
      <c r="D48" s="304"/>
      <c r="E48" s="304"/>
      <c r="F48" s="304"/>
      <c r="G48" s="305"/>
      <c r="H48" s="303" t="s">
        <v>55</v>
      </c>
      <c r="I48" s="304"/>
      <c r="J48" s="304"/>
      <c r="K48" s="304"/>
      <c r="L48" s="305"/>
      <c r="M48" s="303" t="s">
        <v>54</v>
      </c>
      <c r="N48" s="304"/>
      <c r="O48" s="304"/>
      <c r="P48" s="304"/>
      <c r="Q48" s="304"/>
      <c r="R48" s="304"/>
      <c r="S48" s="305"/>
      <c r="T48" s="303"/>
      <c r="U48" s="437"/>
      <c r="V48" s="115"/>
    </row>
    <row r="49" spans="1:22" ht="8.25" customHeight="1" thickBot="1">
      <c r="A49" s="332"/>
      <c r="B49" s="306"/>
      <c r="C49" s="307"/>
      <c r="D49" s="307"/>
      <c r="E49" s="307"/>
      <c r="F49" s="307"/>
      <c r="G49" s="308"/>
      <c r="H49" s="306"/>
      <c r="I49" s="307"/>
      <c r="J49" s="307"/>
      <c r="K49" s="307"/>
      <c r="L49" s="308"/>
      <c r="M49" s="306"/>
      <c r="N49" s="307"/>
      <c r="O49" s="307"/>
      <c r="P49" s="307"/>
      <c r="Q49" s="307"/>
      <c r="R49" s="307"/>
      <c r="S49" s="308"/>
      <c r="T49" s="306"/>
      <c r="U49" s="436"/>
      <c r="V49" s="115"/>
    </row>
    <row r="50" spans="1:22" ht="16.5" thickBot="1" thickTop="1">
      <c r="A50" s="317" t="s">
        <v>6</v>
      </c>
      <c r="B50" s="338">
        <v>77</v>
      </c>
      <c r="C50" s="339"/>
      <c r="D50" s="338"/>
      <c r="E50" s="339"/>
      <c r="F50" s="321"/>
      <c r="G50" s="322">
        <v>77</v>
      </c>
      <c r="H50" s="321">
        <v>110</v>
      </c>
      <c r="I50" s="321"/>
      <c r="J50" s="338"/>
      <c r="K50" s="339"/>
      <c r="L50" s="322">
        <f>H50</f>
        <v>110</v>
      </c>
      <c r="M50" s="321">
        <v>100</v>
      </c>
      <c r="N50" s="338"/>
      <c r="O50" s="339"/>
      <c r="P50" s="321"/>
      <c r="Q50" s="340">
        <f>M50</f>
        <v>100</v>
      </c>
      <c r="R50" s="341"/>
      <c r="S50" s="340">
        <f>(Q50+L50+G50)/3</f>
        <v>95.66666666666667</v>
      </c>
      <c r="T50" s="345"/>
      <c r="U50" s="433"/>
      <c r="V50" s="115"/>
    </row>
    <row r="51" spans="1:22" ht="16.5" thickBot="1" thickTop="1">
      <c r="A51" s="317" t="s">
        <v>5</v>
      </c>
      <c r="B51" s="338">
        <f>B50*B47</f>
        <v>169400</v>
      </c>
      <c r="C51" s="339"/>
      <c r="D51" s="338">
        <f>D50*B47</f>
        <v>0</v>
      </c>
      <c r="E51" s="339"/>
      <c r="F51" s="321">
        <f>F50*B47</f>
        <v>0</v>
      </c>
      <c r="G51" s="322">
        <f>G50*B47</f>
        <v>169400</v>
      </c>
      <c r="H51" s="321">
        <f>H50*B47</f>
        <v>242000</v>
      </c>
      <c r="I51" s="321">
        <f>I50*B47</f>
        <v>0</v>
      </c>
      <c r="J51" s="338">
        <v>0</v>
      </c>
      <c r="K51" s="339"/>
      <c r="L51" s="322">
        <f>L50*B47</f>
        <v>242000</v>
      </c>
      <c r="M51" s="321">
        <f>M50*B47</f>
        <v>220000</v>
      </c>
      <c r="N51" s="338">
        <f>N50*B47</f>
        <v>0</v>
      </c>
      <c r="O51" s="339"/>
      <c r="P51" s="321">
        <v>0</v>
      </c>
      <c r="Q51" s="340">
        <f>Q50*B47</f>
        <v>220000</v>
      </c>
      <c r="R51" s="341"/>
      <c r="S51" s="340">
        <f>S50*B47</f>
        <v>210466.6666666667</v>
      </c>
      <c r="T51" s="345"/>
      <c r="U51" s="434"/>
      <c r="V51" s="115"/>
    </row>
    <row r="52" spans="1:22" ht="15.75" thickTop="1">
      <c r="A52" s="326" t="s">
        <v>19</v>
      </c>
      <c r="B52" s="303" t="s">
        <v>86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5"/>
      <c r="T52" s="297"/>
      <c r="U52" s="435"/>
      <c r="V52" s="115"/>
    </row>
    <row r="53" spans="1:22" ht="5.25" customHeight="1" thickBot="1">
      <c r="A53" s="332"/>
      <c r="B53" s="306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8"/>
      <c r="T53" s="306"/>
      <c r="U53" s="436"/>
      <c r="V53" s="115"/>
    </row>
    <row r="54" spans="1:22" ht="18.75" customHeight="1" thickBot="1" thickTop="1">
      <c r="A54" s="317" t="s">
        <v>51</v>
      </c>
      <c r="B54" s="334">
        <v>2000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6"/>
      <c r="T54" s="346"/>
      <c r="U54" s="438"/>
      <c r="V54" s="115"/>
    </row>
    <row r="55" spans="1:22" ht="15.75" customHeight="1" thickTop="1">
      <c r="A55" s="326" t="s">
        <v>18</v>
      </c>
      <c r="B55" s="303" t="s">
        <v>57</v>
      </c>
      <c r="C55" s="304"/>
      <c r="D55" s="304"/>
      <c r="E55" s="304"/>
      <c r="F55" s="304"/>
      <c r="G55" s="305"/>
      <c r="H55" s="303" t="s">
        <v>57</v>
      </c>
      <c r="I55" s="304"/>
      <c r="J55" s="304"/>
      <c r="K55" s="304"/>
      <c r="L55" s="305"/>
      <c r="M55" s="303" t="s">
        <v>56</v>
      </c>
      <c r="N55" s="304"/>
      <c r="O55" s="304"/>
      <c r="P55" s="304"/>
      <c r="Q55" s="304"/>
      <c r="R55" s="304"/>
      <c r="S55" s="305"/>
      <c r="T55" s="303"/>
      <c r="U55" s="437"/>
      <c r="V55" s="115"/>
    </row>
    <row r="56" spans="1:22" ht="3.75" customHeight="1" thickBot="1">
      <c r="A56" s="332"/>
      <c r="B56" s="306"/>
      <c r="C56" s="307"/>
      <c r="D56" s="307"/>
      <c r="E56" s="307"/>
      <c r="F56" s="307"/>
      <c r="G56" s="308"/>
      <c r="H56" s="306"/>
      <c r="I56" s="307"/>
      <c r="J56" s="307"/>
      <c r="K56" s="307"/>
      <c r="L56" s="308"/>
      <c r="M56" s="306"/>
      <c r="N56" s="307"/>
      <c r="O56" s="307"/>
      <c r="P56" s="307"/>
      <c r="Q56" s="307"/>
      <c r="R56" s="307"/>
      <c r="S56" s="308"/>
      <c r="T56" s="306"/>
      <c r="U56" s="436"/>
      <c r="V56" s="115"/>
    </row>
    <row r="57" spans="1:22" ht="16.5" thickBot="1" thickTop="1">
      <c r="A57" s="317" t="s">
        <v>6</v>
      </c>
      <c r="B57" s="338">
        <v>72</v>
      </c>
      <c r="C57" s="339"/>
      <c r="D57" s="338"/>
      <c r="E57" s="339"/>
      <c r="F57" s="321"/>
      <c r="G57" s="322">
        <v>72</v>
      </c>
      <c r="H57" s="321">
        <v>100</v>
      </c>
      <c r="I57" s="321"/>
      <c r="J57" s="338"/>
      <c r="K57" s="339"/>
      <c r="L57" s="322">
        <f>H57</f>
        <v>100</v>
      </c>
      <c r="M57" s="321">
        <v>90</v>
      </c>
      <c r="N57" s="338"/>
      <c r="O57" s="339"/>
      <c r="P57" s="321"/>
      <c r="Q57" s="340">
        <f>M57</f>
        <v>90</v>
      </c>
      <c r="R57" s="341"/>
      <c r="S57" s="340">
        <f>(Q57+L57+G57)/3</f>
        <v>87.33333333333333</v>
      </c>
      <c r="T57" s="345"/>
      <c r="U57" s="433"/>
      <c r="V57" s="115"/>
    </row>
    <row r="58" spans="1:22" ht="16.5" thickBot="1" thickTop="1">
      <c r="A58" s="317" t="s">
        <v>5</v>
      </c>
      <c r="B58" s="338">
        <f>B57*B54</f>
        <v>144000</v>
      </c>
      <c r="C58" s="339"/>
      <c r="D58" s="338">
        <f>D57*B54</f>
        <v>0</v>
      </c>
      <c r="E58" s="339"/>
      <c r="F58" s="321">
        <f>F57*B54</f>
        <v>0</v>
      </c>
      <c r="G58" s="322">
        <f>G57*B54</f>
        <v>144000</v>
      </c>
      <c r="H58" s="321">
        <f>H57*B54</f>
        <v>200000</v>
      </c>
      <c r="I58" s="321">
        <f>I57*B54</f>
        <v>0</v>
      </c>
      <c r="J58" s="338">
        <f>J57*B54</f>
        <v>0</v>
      </c>
      <c r="K58" s="339"/>
      <c r="L58" s="322">
        <f>L57*B54</f>
        <v>200000</v>
      </c>
      <c r="M58" s="321">
        <f>M57*B54</f>
        <v>180000</v>
      </c>
      <c r="N58" s="338">
        <v>0</v>
      </c>
      <c r="O58" s="339"/>
      <c r="P58" s="321">
        <v>0</v>
      </c>
      <c r="Q58" s="340">
        <f>M58</f>
        <v>180000</v>
      </c>
      <c r="R58" s="341"/>
      <c r="S58" s="340">
        <f>S57*B54</f>
        <v>174666.66666666666</v>
      </c>
      <c r="T58" s="345"/>
      <c r="U58" s="434"/>
      <c r="V58" s="115"/>
    </row>
    <row r="59" spans="1:22" ht="15.75" thickTop="1">
      <c r="A59" s="326" t="s">
        <v>19</v>
      </c>
      <c r="B59" s="303" t="s">
        <v>87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5"/>
      <c r="T59" s="297"/>
      <c r="U59" s="435"/>
      <c r="V59" s="115"/>
    </row>
    <row r="60" spans="1:22" ht="2.25" customHeight="1" thickBot="1">
      <c r="A60" s="332"/>
      <c r="B60" s="306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8"/>
      <c r="T60" s="306"/>
      <c r="U60" s="436"/>
      <c r="V60" s="115"/>
    </row>
    <row r="61" spans="1:22" ht="18.75" customHeight="1" thickBot="1" thickTop="1">
      <c r="A61" s="317" t="s">
        <v>53</v>
      </c>
      <c r="B61" s="334">
        <v>500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6"/>
      <c r="T61" s="346"/>
      <c r="U61" s="438"/>
      <c r="V61" s="115"/>
    </row>
    <row r="62" spans="1:22" ht="15" customHeight="1" thickTop="1">
      <c r="A62" s="326" t="s">
        <v>18</v>
      </c>
      <c r="B62" s="303" t="s">
        <v>57</v>
      </c>
      <c r="C62" s="304"/>
      <c r="D62" s="304"/>
      <c r="E62" s="304"/>
      <c r="F62" s="304"/>
      <c r="G62" s="305"/>
      <c r="H62" s="303" t="s">
        <v>57</v>
      </c>
      <c r="I62" s="304"/>
      <c r="J62" s="304"/>
      <c r="K62" s="304"/>
      <c r="L62" s="305"/>
      <c r="M62" s="303" t="s">
        <v>58</v>
      </c>
      <c r="N62" s="304"/>
      <c r="O62" s="304"/>
      <c r="P62" s="304"/>
      <c r="Q62" s="304"/>
      <c r="R62" s="304"/>
      <c r="S62" s="305"/>
      <c r="T62" s="303"/>
      <c r="U62" s="437"/>
      <c r="V62" s="115"/>
    </row>
    <row r="63" spans="1:22" ht="5.25" customHeight="1" thickBot="1">
      <c r="A63" s="332"/>
      <c r="B63" s="306"/>
      <c r="C63" s="307"/>
      <c r="D63" s="307"/>
      <c r="E63" s="307"/>
      <c r="F63" s="307"/>
      <c r="G63" s="308"/>
      <c r="H63" s="306"/>
      <c r="I63" s="307"/>
      <c r="J63" s="307"/>
      <c r="K63" s="307"/>
      <c r="L63" s="308"/>
      <c r="M63" s="306"/>
      <c r="N63" s="307"/>
      <c r="O63" s="307"/>
      <c r="P63" s="307"/>
      <c r="Q63" s="307"/>
      <c r="R63" s="307"/>
      <c r="S63" s="308"/>
      <c r="T63" s="306"/>
      <c r="U63" s="436"/>
      <c r="V63" s="115"/>
    </row>
    <row r="64" spans="1:22" ht="16.5" thickBot="1" thickTop="1">
      <c r="A64" s="317" t="s">
        <v>6</v>
      </c>
      <c r="B64" s="338">
        <v>110</v>
      </c>
      <c r="C64" s="339"/>
      <c r="D64" s="338"/>
      <c r="E64" s="339"/>
      <c r="F64" s="321"/>
      <c r="G64" s="322">
        <f>B64</f>
        <v>110</v>
      </c>
      <c r="H64" s="321">
        <v>130</v>
      </c>
      <c r="I64" s="321"/>
      <c r="J64" s="338"/>
      <c r="K64" s="339"/>
      <c r="L64" s="322">
        <f>H64</f>
        <v>130</v>
      </c>
      <c r="M64" s="338">
        <v>120</v>
      </c>
      <c r="N64" s="339"/>
      <c r="O64" s="321"/>
      <c r="P64" s="338"/>
      <c r="Q64" s="339"/>
      <c r="R64" s="340">
        <f>M64</f>
        <v>120</v>
      </c>
      <c r="S64" s="341"/>
      <c r="T64" s="340">
        <f>(R64+L64+G64)/3</f>
        <v>120</v>
      </c>
      <c r="U64" s="431"/>
      <c r="V64" s="115"/>
    </row>
    <row r="65" spans="1:22" ht="16.5" thickBot="1" thickTop="1">
      <c r="A65" s="317" t="s">
        <v>5</v>
      </c>
      <c r="B65" s="338">
        <f>B64*B61</f>
        <v>55000</v>
      </c>
      <c r="C65" s="339"/>
      <c r="D65" s="338">
        <f>D64*B61</f>
        <v>0</v>
      </c>
      <c r="E65" s="339"/>
      <c r="F65" s="321">
        <f>F64*B61</f>
        <v>0</v>
      </c>
      <c r="G65" s="322">
        <f>G64*B61</f>
        <v>55000</v>
      </c>
      <c r="H65" s="321">
        <f>H64*B61</f>
        <v>65000</v>
      </c>
      <c r="I65" s="321">
        <v>0</v>
      </c>
      <c r="J65" s="338">
        <v>0</v>
      </c>
      <c r="K65" s="339"/>
      <c r="L65" s="322">
        <f>H65</f>
        <v>65000</v>
      </c>
      <c r="M65" s="338">
        <f>M64*B61</f>
        <v>60000</v>
      </c>
      <c r="N65" s="339"/>
      <c r="O65" s="321">
        <v>0</v>
      </c>
      <c r="P65" s="338">
        <v>0</v>
      </c>
      <c r="Q65" s="339"/>
      <c r="R65" s="340">
        <f>M65</f>
        <v>60000</v>
      </c>
      <c r="S65" s="341"/>
      <c r="T65" s="340">
        <f>T64*B61</f>
        <v>60000</v>
      </c>
      <c r="U65" s="431"/>
      <c r="V65" s="115"/>
    </row>
    <row r="66" spans="1:22" ht="12" customHeight="1" thickTop="1">
      <c r="A66" s="326" t="s">
        <v>19</v>
      </c>
      <c r="B66" s="303" t="s">
        <v>88</v>
      </c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5"/>
      <c r="T66" s="303" t="s">
        <v>59</v>
      </c>
      <c r="U66" s="437"/>
      <c r="V66" s="115"/>
    </row>
    <row r="67" spans="1:22" ht="15.75" customHeight="1" thickBot="1">
      <c r="A67" s="332"/>
      <c r="B67" s="306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8"/>
      <c r="T67" s="306"/>
      <c r="U67" s="436"/>
      <c r="V67" s="115"/>
    </row>
    <row r="68" spans="1:22" ht="19.5" customHeight="1" thickBot="1" thickTop="1">
      <c r="A68" s="317" t="s">
        <v>51</v>
      </c>
      <c r="B68" s="334">
        <v>900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6"/>
      <c r="T68" s="346"/>
      <c r="U68" s="438"/>
      <c r="V68" s="115"/>
    </row>
    <row r="69" spans="1:22" ht="15.75" thickTop="1">
      <c r="A69" s="326" t="s">
        <v>18</v>
      </c>
      <c r="B69" s="303" t="s">
        <v>60</v>
      </c>
      <c r="C69" s="304"/>
      <c r="D69" s="304"/>
      <c r="E69" s="304"/>
      <c r="F69" s="304"/>
      <c r="G69" s="305"/>
      <c r="H69" s="303" t="s">
        <v>60</v>
      </c>
      <c r="I69" s="304"/>
      <c r="J69" s="304"/>
      <c r="K69" s="304"/>
      <c r="L69" s="305"/>
      <c r="M69" s="303" t="s">
        <v>60</v>
      </c>
      <c r="N69" s="304"/>
      <c r="O69" s="304"/>
      <c r="P69" s="304"/>
      <c r="Q69" s="304"/>
      <c r="R69" s="304"/>
      <c r="S69" s="305"/>
      <c r="T69" s="303"/>
      <c r="U69" s="437"/>
      <c r="V69" s="115"/>
    </row>
    <row r="70" spans="1:22" ht="6.75" customHeight="1" thickBot="1">
      <c r="A70" s="332"/>
      <c r="B70" s="306"/>
      <c r="C70" s="307"/>
      <c r="D70" s="307"/>
      <c r="E70" s="307"/>
      <c r="F70" s="307"/>
      <c r="G70" s="308"/>
      <c r="H70" s="306"/>
      <c r="I70" s="307"/>
      <c r="J70" s="307"/>
      <c r="K70" s="307"/>
      <c r="L70" s="308"/>
      <c r="M70" s="306"/>
      <c r="N70" s="307"/>
      <c r="O70" s="307"/>
      <c r="P70" s="307"/>
      <c r="Q70" s="307"/>
      <c r="R70" s="307"/>
      <c r="S70" s="308"/>
      <c r="T70" s="306"/>
      <c r="U70" s="436"/>
      <c r="V70" s="115"/>
    </row>
    <row r="71" spans="1:22" ht="16.5" thickBot="1" thickTop="1">
      <c r="A71" s="317" t="s">
        <v>6</v>
      </c>
      <c r="B71" s="338">
        <v>70</v>
      </c>
      <c r="C71" s="339"/>
      <c r="D71" s="338"/>
      <c r="E71" s="339"/>
      <c r="F71" s="321"/>
      <c r="G71" s="322">
        <f>B71</f>
        <v>70</v>
      </c>
      <c r="H71" s="321">
        <v>100</v>
      </c>
      <c r="I71" s="321"/>
      <c r="J71" s="338"/>
      <c r="K71" s="339"/>
      <c r="L71" s="322">
        <f>H71</f>
        <v>100</v>
      </c>
      <c r="M71" s="321">
        <v>90</v>
      </c>
      <c r="N71" s="338"/>
      <c r="O71" s="339"/>
      <c r="P71" s="338"/>
      <c r="Q71" s="339"/>
      <c r="R71" s="340">
        <f>M71</f>
        <v>90</v>
      </c>
      <c r="S71" s="341"/>
      <c r="T71" s="340">
        <f>(R71+L71+G71)/3</f>
        <v>86.66666666666667</v>
      </c>
      <c r="U71" s="431"/>
      <c r="V71" s="115"/>
    </row>
    <row r="72" spans="1:22" ht="16.5" thickBot="1" thickTop="1">
      <c r="A72" s="317" t="s">
        <v>5</v>
      </c>
      <c r="B72" s="338">
        <f>B71*B68</f>
        <v>63000</v>
      </c>
      <c r="C72" s="339"/>
      <c r="D72" s="338">
        <f>D71*B68</f>
        <v>0</v>
      </c>
      <c r="E72" s="339"/>
      <c r="F72" s="321">
        <f>F71*B68</f>
        <v>0</v>
      </c>
      <c r="G72" s="322">
        <f>G71*B68</f>
        <v>63000</v>
      </c>
      <c r="H72" s="321">
        <f>H71*B68</f>
        <v>90000</v>
      </c>
      <c r="I72" s="321">
        <f>I71*B68</f>
        <v>0</v>
      </c>
      <c r="J72" s="338">
        <f>J71*B68</f>
        <v>0</v>
      </c>
      <c r="K72" s="339"/>
      <c r="L72" s="322">
        <f>L71*B68</f>
        <v>90000</v>
      </c>
      <c r="M72" s="321">
        <f>M71*B68</f>
        <v>81000</v>
      </c>
      <c r="N72" s="338">
        <f>N71*B68</f>
        <v>0</v>
      </c>
      <c r="O72" s="339"/>
      <c r="P72" s="338">
        <v>0</v>
      </c>
      <c r="Q72" s="339"/>
      <c r="R72" s="340">
        <f>R71*B68</f>
        <v>81000</v>
      </c>
      <c r="S72" s="341"/>
      <c r="T72" s="340">
        <f>T71*B68</f>
        <v>78000</v>
      </c>
      <c r="U72" s="431"/>
      <c r="V72" s="115"/>
    </row>
    <row r="73" spans="1:22" ht="15.75" thickTop="1">
      <c r="A73" s="326" t="s">
        <v>19</v>
      </c>
      <c r="B73" s="303" t="s">
        <v>89</v>
      </c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5"/>
      <c r="T73" s="303"/>
      <c r="U73" s="437"/>
      <c r="V73" s="115"/>
    </row>
    <row r="74" spans="1:22" ht="15.75" thickBot="1">
      <c r="A74" s="332"/>
      <c r="B74" s="306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8"/>
      <c r="T74" s="306"/>
      <c r="U74" s="436"/>
      <c r="V74" s="115"/>
    </row>
    <row r="75" spans="1:22" ht="19.5" customHeight="1" thickBot="1" thickTop="1">
      <c r="A75" s="317" t="s">
        <v>53</v>
      </c>
      <c r="B75" s="334">
        <v>700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6"/>
      <c r="T75" s="346"/>
      <c r="U75" s="438"/>
      <c r="V75" s="115"/>
    </row>
    <row r="76" spans="1:22" ht="15.75" thickTop="1">
      <c r="A76" s="326" t="s">
        <v>18</v>
      </c>
      <c r="B76" s="303" t="s">
        <v>61</v>
      </c>
      <c r="C76" s="304"/>
      <c r="D76" s="304"/>
      <c r="E76" s="304"/>
      <c r="F76" s="304"/>
      <c r="G76" s="305"/>
      <c r="H76" s="303" t="s">
        <v>61</v>
      </c>
      <c r="I76" s="304"/>
      <c r="J76" s="304"/>
      <c r="K76" s="304"/>
      <c r="L76" s="305"/>
      <c r="M76" s="303" t="s">
        <v>61</v>
      </c>
      <c r="N76" s="304"/>
      <c r="O76" s="304"/>
      <c r="P76" s="304"/>
      <c r="Q76" s="304"/>
      <c r="R76" s="304"/>
      <c r="S76" s="305"/>
      <c r="T76" s="303"/>
      <c r="U76" s="437"/>
      <c r="V76" s="115"/>
    </row>
    <row r="77" spans="1:22" ht="6.75" customHeight="1" thickBot="1">
      <c r="A77" s="332"/>
      <c r="B77" s="306"/>
      <c r="C77" s="307"/>
      <c r="D77" s="307"/>
      <c r="E77" s="307"/>
      <c r="F77" s="307"/>
      <c r="G77" s="308"/>
      <c r="H77" s="306"/>
      <c r="I77" s="307"/>
      <c r="J77" s="307"/>
      <c r="K77" s="307"/>
      <c r="L77" s="308"/>
      <c r="M77" s="306"/>
      <c r="N77" s="307"/>
      <c r="O77" s="307"/>
      <c r="P77" s="307"/>
      <c r="Q77" s="307"/>
      <c r="R77" s="307"/>
      <c r="S77" s="308"/>
      <c r="T77" s="306"/>
      <c r="U77" s="436"/>
      <c r="V77" s="115"/>
    </row>
    <row r="78" spans="1:22" ht="16.5" thickBot="1" thickTop="1">
      <c r="A78" s="317" t="s">
        <v>6</v>
      </c>
      <c r="B78" s="338">
        <v>105</v>
      </c>
      <c r="C78" s="339"/>
      <c r="D78" s="338"/>
      <c r="E78" s="339"/>
      <c r="F78" s="321"/>
      <c r="G78" s="322">
        <f>B78</f>
        <v>105</v>
      </c>
      <c r="H78" s="321">
        <v>130</v>
      </c>
      <c r="I78" s="321">
        <v>0</v>
      </c>
      <c r="J78" s="338"/>
      <c r="K78" s="339"/>
      <c r="L78" s="322">
        <f>H78</f>
        <v>130</v>
      </c>
      <c r="M78" s="321">
        <v>120</v>
      </c>
      <c r="N78" s="338"/>
      <c r="O78" s="339"/>
      <c r="P78" s="338"/>
      <c r="Q78" s="339"/>
      <c r="R78" s="340">
        <f>M78</f>
        <v>120</v>
      </c>
      <c r="S78" s="341"/>
      <c r="T78" s="340">
        <f>(R78+L78+G78)/3</f>
        <v>118.33333333333333</v>
      </c>
      <c r="U78" s="431"/>
      <c r="V78" s="115"/>
    </row>
    <row r="79" spans="1:22" ht="16.5" thickBot="1" thickTop="1">
      <c r="A79" s="317" t="s">
        <v>5</v>
      </c>
      <c r="B79" s="338">
        <f>B78*B75</f>
        <v>73500</v>
      </c>
      <c r="C79" s="339"/>
      <c r="D79" s="338">
        <f>D78*B75</f>
        <v>0</v>
      </c>
      <c r="E79" s="339"/>
      <c r="F79" s="321">
        <f>F78*B75</f>
        <v>0</v>
      </c>
      <c r="G79" s="322">
        <f>G78*B75</f>
        <v>73500</v>
      </c>
      <c r="H79" s="321">
        <f>H78*B75</f>
        <v>91000</v>
      </c>
      <c r="I79" s="321">
        <f>I78*B75</f>
        <v>0</v>
      </c>
      <c r="J79" s="338">
        <f>J78*B75</f>
        <v>0</v>
      </c>
      <c r="K79" s="339"/>
      <c r="L79" s="322">
        <f>L78*B75</f>
        <v>91000</v>
      </c>
      <c r="M79" s="321">
        <f>M78*B75</f>
        <v>84000</v>
      </c>
      <c r="N79" s="338">
        <f>N78*B75</f>
        <v>0</v>
      </c>
      <c r="O79" s="339"/>
      <c r="P79" s="338">
        <f>P78*B75</f>
        <v>0</v>
      </c>
      <c r="Q79" s="339"/>
      <c r="R79" s="340">
        <f>R78*B75</f>
        <v>84000</v>
      </c>
      <c r="S79" s="341"/>
      <c r="T79" s="340">
        <f>T78*B75</f>
        <v>82833.33333333333</v>
      </c>
      <c r="U79" s="431"/>
      <c r="V79" s="115"/>
    </row>
    <row r="80" spans="1:22" ht="15.75" thickTop="1">
      <c r="A80" s="326" t="s">
        <v>19</v>
      </c>
      <c r="B80" s="303" t="s">
        <v>90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5"/>
      <c r="T80" s="303"/>
      <c r="U80" s="437"/>
      <c r="V80" s="115"/>
    </row>
    <row r="81" spans="1:22" ht="15.75" thickBot="1">
      <c r="A81" s="332"/>
      <c r="B81" s="306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8"/>
      <c r="T81" s="306"/>
      <c r="U81" s="436"/>
      <c r="V81" s="115"/>
    </row>
    <row r="82" spans="1:22" ht="21.75" customHeight="1" thickBot="1" thickTop="1">
      <c r="A82" s="317" t="s">
        <v>62</v>
      </c>
      <c r="B82" s="334">
        <v>840</v>
      </c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6"/>
      <c r="T82" s="346"/>
      <c r="U82" s="438"/>
      <c r="V82" s="115"/>
    </row>
    <row r="83" spans="1:22" ht="15.75" thickTop="1">
      <c r="A83" s="326" t="s">
        <v>18</v>
      </c>
      <c r="B83" s="303" t="s">
        <v>75</v>
      </c>
      <c r="C83" s="304"/>
      <c r="D83" s="304"/>
      <c r="E83" s="304"/>
      <c r="F83" s="304"/>
      <c r="G83" s="305"/>
      <c r="H83" s="303" t="s">
        <v>75</v>
      </c>
      <c r="I83" s="304"/>
      <c r="J83" s="304"/>
      <c r="K83" s="304"/>
      <c r="L83" s="305"/>
      <c r="M83" s="303" t="s">
        <v>64</v>
      </c>
      <c r="N83" s="304"/>
      <c r="O83" s="304"/>
      <c r="P83" s="304"/>
      <c r="Q83" s="304"/>
      <c r="R83" s="304"/>
      <c r="S83" s="305"/>
      <c r="T83" s="303"/>
      <c r="U83" s="437"/>
      <c r="V83" s="115"/>
    </row>
    <row r="84" spans="1:22" ht="3" customHeight="1" thickBot="1">
      <c r="A84" s="332"/>
      <c r="B84" s="306"/>
      <c r="C84" s="307"/>
      <c r="D84" s="307"/>
      <c r="E84" s="307"/>
      <c r="F84" s="307"/>
      <c r="G84" s="308"/>
      <c r="H84" s="306"/>
      <c r="I84" s="307"/>
      <c r="J84" s="307"/>
      <c r="K84" s="307"/>
      <c r="L84" s="308"/>
      <c r="M84" s="306"/>
      <c r="N84" s="307"/>
      <c r="O84" s="307"/>
      <c r="P84" s="307"/>
      <c r="Q84" s="307"/>
      <c r="R84" s="307"/>
      <c r="S84" s="308"/>
      <c r="T84" s="306"/>
      <c r="U84" s="436"/>
      <c r="V84" s="115"/>
    </row>
    <row r="85" spans="1:22" ht="16.5" thickBot="1" thickTop="1">
      <c r="A85" s="317" t="s">
        <v>6</v>
      </c>
      <c r="B85" s="338">
        <v>80</v>
      </c>
      <c r="C85" s="339"/>
      <c r="D85" s="338"/>
      <c r="E85" s="339"/>
      <c r="F85" s="321"/>
      <c r="G85" s="322">
        <v>80</v>
      </c>
      <c r="H85" s="321">
        <v>80</v>
      </c>
      <c r="I85" s="321">
        <v>0</v>
      </c>
      <c r="J85" s="338"/>
      <c r="K85" s="339"/>
      <c r="L85" s="322">
        <f>H85</f>
        <v>80</v>
      </c>
      <c r="M85" s="321">
        <v>75</v>
      </c>
      <c r="N85" s="338"/>
      <c r="O85" s="339"/>
      <c r="P85" s="338"/>
      <c r="Q85" s="339"/>
      <c r="R85" s="338">
        <f>M85</f>
        <v>75</v>
      </c>
      <c r="S85" s="339"/>
      <c r="T85" s="340">
        <f>(R85+L85+G85)/3</f>
        <v>78.33333333333333</v>
      </c>
      <c r="U85" s="431"/>
      <c r="V85" s="115"/>
    </row>
    <row r="86" spans="1:22" ht="16.5" thickBot="1" thickTop="1">
      <c r="A86" s="317" t="s">
        <v>5</v>
      </c>
      <c r="B86" s="338">
        <f>B85*B82</f>
        <v>67200</v>
      </c>
      <c r="C86" s="339"/>
      <c r="D86" s="338">
        <f>D85*B82</f>
        <v>0</v>
      </c>
      <c r="E86" s="339"/>
      <c r="F86" s="321">
        <f>F85*B82</f>
        <v>0</v>
      </c>
      <c r="G86" s="322">
        <f>G85*B82</f>
        <v>67200</v>
      </c>
      <c r="H86" s="322">
        <f>H85*B82</f>
        <v>67200</v>
      </c>
      <c r="I86" s="321">
        <f>I85*B82</f>
        <v>0</v>
      </c>
      <c r="J86" s="338">
        <f>J85*B82</f>
        <v>0</v>
      </c>
      <c r="K86" s="339"/>
      <c r="L86" s="322">
        <f>L85*B82</f>
        <v>67200</v>
      </c>
      <c r="M86" s="321">
        <f>M85*B82</f>
        <v>63000</v>
      </c>
      <c r="N86" s="338"/>
      <c r="O86" s="339"/>
      <c r="P86" s="338"/>
      <c r="Q86" s="339"/>
      <c r="R86" s="338">
        <f>R85*B82</f>
        <v>63000</v>
      </c>
      <c r="S86" s="339"/>
      <c r="T86" s="340">
        <f>T85*B82</f>
        <v>65800</v>
      </c>
      <c r="U86" s="431"/>
      <c r="V86" s="115"/>
    </row>
    <row r="87" spans="1:22" ht="15.75" thickTop="1">
      <c r="A87" s="326" t="s">
        <v>19</v>
      </c>
      <c r="B87" s="303" t="s">
        <v>91</v>
      </c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5"/>
      <c r="T87" s="303"/>
      <c r="U87" s="437"/>
      <c r="V87" s="115"/>
    </row>
    <row r="88" spans="1:22" ht="12.75" customHeight="1" thickBot="1">
      <c r="A88" s="332"/>
      <c r="B88" s="306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8"/>
      <c r="T88" s="306"/>
      <c r="U88" s="436"/>
      <c r="V88" s="115"/>
    </row>
    <row r="89" spans="1:22" ht="22.5" customHeight="1" thickBot="1" thickTop="1">
      <c r="A89" s="317" t="s">
        <v>62</v>
      </c>
      <c r="B89" s="334">
        <v>900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6"/>
      <c r="T89" s="346"/>
      <c r="U89" s="438"/>
      <c r="V89" s="115"/>
    </row>
    <row r="90" spans="1:22" ht="15" customHeight="1" thickTop="1">
      <c r="A90" s="326" t="s">
        <v>18</v>
      </c>
      <c r="B90" s="303" t="s">
        <v>65</v>
      </c>
      <c r="C90" s="304"/>
      <c r="D90" s="304"/>
      <c r="E90" s="304"/>
      <c r="F90" s="304"/>
      <c r="G90" s="305"/>
      <c r="H90" s="303" t="s">
        <v>65</v>
      </c>
      <c r="I90" s="304"/>
      <c r="J90" s="304"/>
      <c r="K90" s="304"/>
      <c r="L90" s="305"/>
      <c r="M90" s="303" t="s">
        <v>76</v>
      </c>
      <c r="N90" s="304"/>
      <c r="O90" s="304"/>
      <c r="P90" s="304"/>
      <c r="Q90" s="304"/>
      <c r="R90" s="304"/>
      <c r="S90" s="305"/>
      <c r="T90" s="303"/>
      <c r="U90" s="437"/>
      <c r="V90" s="115"/>
    </row>
    <row r="91" spans="1:22" ht="9.75" customHeight="1" thickBot="1">
      <c r="A91" s="332"/>
      <c r="B91" s="306"/>
      <c r="C91" s="307"/>
      <c r="D91" s="307"/>
      <c r="E91" s="307"/>
      <c r="F91" s="307"/>
      <c r="G91" s="308"/>
      <c r="H91" s="306"/>
      <c r="I91" s="307"/>
      <c r="J91" s="307"/>
      <c r="K91" s="307"/>
      <c r="L91" s="308"/>
      <c r="M91" s="306"/>
      <c r="N91" s="307"/>
      <c r="O91" s="307"/>
      <c r="P91" s="307"/>
      <c r="Q91" s="307"/>
      <c r="R91" s="307"/>
      <c r="S91" s="308"/>
      <c r="T91" s="306"/>
      <c r="U91" s="436"/>
      <c r="V91" s="115"/>
    </row>
    <row r="92" spans="1:22" ht="16.5" thickBot="1" thickTop="1">
      <c r="A92" s="317" t="s">
        <v>6</v>
      </c>
      <c r="B92" s="338">
        <v>45</v>
      </c>
      <c r="C92" s="339"/>
      <c r="D92" s="338"/>
      <c r="E92" s="339"/>
      <c r="F92" s="321"/>
      <c r="G92" s="322">
        <v>45</v>
      </c>
      <c r="H92" s="321">
        <v>50</v>
      </c>
      <c r="I92" s="321"/>
      <c r="J92" s="338"/>
      <c r="K92" s="339"/>
      <c r="L92" s="322">
        <f>H92</f>
        <v>50</v>
      </c>
      <c r="M92" s="321">
        <v>45</v>
      </c>
      <c r="N92" s="338"/>
      <c r="O92" s="339"/>
      <c r="P92" s="338"/>
      <c r="Q92" s="339"/>
      <c r="R92" s="340">
        <v>45</v>
      </c>
      <c r="S92" s="341"/>
      <c r="T92" s="340">
        <f>(R92+L92+G92)/3</f>
        <v>46.666666666666664</v>
      </c>
      <c r="U92" s="431"/>
      <c r="V92" s="115"/>
    </row>
    <row r="93" spans="1:22" ht="16.5" thickBot="1" thickTop="1">
      <c r="A93" s="317" t="s">
        <v>5</v>
      </c>
      <c r="B93" s="338">
        <f>B92*B89</f>
        <v>40500</v>
      </c>
      <c r="C93" s="339"/>
      <c r="D93" s="338">
        <f>D92*B89</f>
        <v>0</v>
      </c>
      <c r="E93" s="339"/>
      <c r="F93" s="321">
        <f>F92*B89</f>
        <v>0</v>
      </c>
      <c r="G93" s="322">
        <f>G92*B89</f>
        <v>40500</v>
      </c>
      <c r="H93" s="321">
        <f>H92*B89</f>
        <v>45000</v>
      </c>
      <c r="I93" s="321"/>
      <c r="J93" s="338"/>
      <c r="K93" s="339"/>
      <c r="L93" s="322">
        <f>H93</f>
        <v>45000</v>
      </c>
      <c r="M93" s="321">
        <f>M92*B89</f>
        <v>40500</v>
      </c>
      <c r="N93" s="338">
        <f>N92*B89</f>
        <v>0</v>
      </c>
      <c r="O93" s="339"/>
      <c r="P93" s="338">
        <f>P92*B89</f>
        <v>0</v>
      </c>
      <c r="Q93" s="339"/>
      <c r="R93" s="340">
        <f>R92*B89</f>
        <v>40500</v>
      </c>
      <c r="S93" s="341"/>
      <c r="T93" s="340">
        <f>T92*B89</f>
        <v>42000</v>
      </c>
      <c r="U93" s="431"/>
      <c r="V93" s="115"/>
    </row>
    <row r="94" spans="1:22" ht="15.75" thickTop="1">
      <c r="A94" s="326" t="s">
        <v>19</v>
      </c>
      <c r="B94" s="303" t="s">
        <v>92</v>
      </c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5"/>
      <c r="T94" s="303"/>
      <c r="U94" s="437"/>
      <c r="V94" s="115"/>
    </row>
    <row r="95" spans="1:22" ht="15">
      <c r="A95" s="296"/>
      <c r="B95" s="297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88"/>
      <c r="T95" s="297"/>
      <c r="U95" s="435"/>
      <c r="V95" s="115"/>
    </row>
    <row r="96" spans="1:22" ht="5.25" customHeight="1" thickBot="1">
      <c r="A96" s="332"/>
      <c r="B96" s="306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8"/>
      <c r="T96" s="306"/>
      <c r="U96" s="436"/>
      <c r="V96" s="115"/>
    </row>
    <row r="97" spans="1:22" ht="16.5" thickBot="1" thickTop="1">
      <c r="A97" s="317" t="s">
        <v>62</v>
      </c>
      <c r="B97" s="334">
        <v>294</v>
      </c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6"/>
      <c r="T97" s="346"/>
      <c r="U97" s="438"/>
      <c r="V97" s="115"/>
    </row>
    <row r="98" spans="1:22" ht="15.75" thickTop="1">
      <c r="A98" s="326" t="s">
        <v>18</v>
      </c>
      <c r="B98" s="303" t="s">
        <v>66</v>
      </c>
      <c r="C98" s="304"/>
      <c r="D98" s="304"/>
      <c r="E98" s="304"/>
      <c r="F98" s="304"/>
      <c r="G98" s="305"/>
      <c r="H98" s="303" t="s">
        <v>66</v>
      </c>
      <c r="I98" s="304"/>
      <c r="J98" s="304"/>
      <c r="K98" s="304"/>
      <c r="L98" s="305"/>
      <c r="M98" s="303" t="s">
        <v>77</v>
      </c>
      <c r="N98" s="304"/>
      <c r="O98" s="304"/>
      <c r="P98" s="304"/>
      <c r="Q98" s="304"/>
      <c r="R98" s="304"/>
      <c r="S98" s="305"/>
      <c r="T98" s="303"/>
      <c r="U98" s="437"/>
      <c r="V98" s="115"/>
    </row>
    <row r="99" spans="1:22" ht="7.5" customHeight="1" thickBot="1">
      <c r="A99" s="332"/>
      <c r="B99" s="306"/>
      <c r="C99" s="307"/>
      <c r="D99" s="307"/>
      <c r="E99" s="307"/>
      <c r="F99" s="307"/>
      <c r="G99" s="308"/>
      <c r="H99" s="306"/>
      <c r="I99" s="307"/>
      <c r="J99" s="307"/>
      <c r="K99" s="307"/>
      <c r="L99" s="308"/>
      <c r="M99" s="306"/>
      <c r="N99" s="307"/>
      <c r="O99" s="307"/>
      <c r="P99" s="307"/>
      <c r="Q99" s="307"/>
      <c r="R99" s="307"/>
      <c r="S99" s="308"/>
      <c r="T99" s="306"/>
      <c r="U99" s="436"/>
      <c r="V99" s="115"/>
    </row>
    <row r="100" spans="1:22" ht="16.5" thickBot="1" thickTop="1">
      <c r="A100" s="317" t="s">
        <v>6</v>
      </c>
      <c r="B100" s="338">
        <v>122</v>
      </c>
      <c r="C100" s="339"/>
      <c r="D100" s="338"/>
      <c r="E100" s="339"/>
      <c r="F100" s="321"/>
      <c r="G100" s="322">
        <f>B100</f>
        <v>122</v>
      </c>
      <c r="H100" s="321">
        <v>125</v>
      </c>
      <c r="I100" s="321"/>
      <c r="J100" s="338"/>
      <c r="K100" s="339"/>
      <c r="L100" s="322">
        <f>H100</f>
        <v>125</v>
      </c>
      <c r="M100" s="321">
        <v>120</v>
      </c>
      <c r="N100" s="338"/>
      <c r="O100" s="339"/>
      <c r="P100" s="338"/>
      <c r="Q100" s="339"/>
      <c r="R100" s="340">
        <f>M100</f>
        <v>120</v>
      </c>
      <c r="S100" s="341"/>
      <c r="T100" s="340">
        <f>(R100+L100+G100)/3</f>
        <v>122.33333333333333</v>
      </c>
      <c r="U100" s="431"/>
      <c r="V100" s="115"/>
    </row>
    <row r="101" spans="1:22" ht="16.5" thickBot="1" thickTop="1">
      <c r="A101" s="317" t="s">
        <v>5</v>
      </c>
      <c r="B101" s="338">
        <f>B100*B97</f>
        <v>35868</v>
      </c>
      <c r="C101" s="339"/>
      <c r="D101" s="338">
        <f>D100*B97</f>
        <v>0</v>
      </c>
      <c r="E101" s="339"/>
      <c r="F101" s="321">
        <f>F100*B97</f>
        <v>0</v>
      </c>
      <c r="G101" s="322">
        <f>G100*B97</f>
        <v>35868</v>
      </c>
      <c r="H101" s="321">
        <f>H100*B97</f>
        <v>36750</v>
      </c>
      <c r="I101" s="321">
        <f>I100*B97</f>
        <v>0</v>
      </c>
      <c r="J101" s="338">
        <f>J100*B97</f>
        <v>0</v>
      </c>
      <c r="K101" s="339"/>
      <c r="L101" s="322">
        <f>L100*B97</f>
        <v>36750</v>
      </c>
      <c r="M101" s="321">
        <f>M100*B97</f>
        <v>35280</v>
      </c>
      <c r="N101" s="338"/>
      <c r="O101" s="339"/>
      <c r="P101" s="338">
        <f>P100*B97</f>
        <v>0</v>
      </c>
      <c r="Q101" s="339"/>
      <c r="R101" s="340">
        <f>R100*B97</f>
        <v>35280</v>
      </c>
      <c r="S101" s="341"/>
      <c r="T101" s="340">
        <f>T100*B97</f>
        <v>35966</v>
      </c>
      <c r="U101" s="431"/>
      <c r="V101" s="115"/>
    </row>
    <row r="102" spans="1:22" ht="15.75" thickTop="1">
      <c r="A102" s="326" t="s">
        <v>19</v>
      </c>
      <c r="B102" s="348" t="s">
        <v>97</v>
      </c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50"/>
      <c r="T102" s="303"/>
      <c r="U102" s="437"/>
      <c r="V102" s="115"/>
    </row>
    <row r="103" spans="1:22" ht="15.75" thickBot="1">
      <c r="A103" s="332"/>
      <c r="B103" s="351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3"/>
      <c r="T103" s="306"/>
      <c r="U103" s="436"/>
      <c r="V103" s="115"/>
    </row>
    <row r="104" spans="1:22" ht="19.5" customHeight="1" thickBot="1" thickTop="1">
      <c r="A104" s="317" t="s">
        <v>53</v>
      </c>
      <c r="B104" s="334">
        <v>500</v>
      </c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6"/>
      <c r="T104" s="346"/>
      <c r="U104" s="438"/>
      <c r="V104" s="115"/>
    </row>
    <row r="105" spans="1:22" ht="16.5" customHeight="1" thickTop="1">
      <c r="A105" s="326" t="s">
        <v>18</v>
      </c>
      <c r="B105" s="303" t="s">
        <v>67</v>
      </c>
      <c r="C105" s="304"/>
      <c r="D105" s="304"/>
      <c r="E105" s="304"/>
      <c r="F105" s="304"/>
      <c r="G105" s="305"/>
      <c r="H105" s="303" t="s">
        <v>67</v>
      </c>
      <c r="I105" s="304"/>
      <c r="J105" s="304"/>
      <c r="K105" s="304"/>
      <c r="L105" s="305"/>
      <c r="M105" s="303" t="s">
        <v>63</v>
      </c>
      <c r="N105" s="304"/>
      <c r="O105" s="304"/>
      <c r="P105" s="304"/>
      <c r="Q105" s="304"/>
      <c r="R105" s="304"/>
      <c r="S105" s="305"/>
      <c r="T105" s="303"/>
      <c r="U105" s="437"/>
      <c r="V105" s="115"/>
    </row>
    <row r="106" spans="1:22" ht="0.75" customHeight="1" thickBot="1">
      <c r="A106" s="332"/>
      <c r="B106" s="306"/>
      <c r="C106" s="307"/>
      <c r="D106" s="307"/>
      <c r="E106" s="307"/>
      <c r="F106" s="307"/>
      <c r="G106" s="308"/>
      <c r="H106" s="306"/>
      <c r="I106" s="307"/>
      <c r="J106" s="307"/>
      <c r="K106" s="307"/>
      <c r="L106" s="308"/>
      <c r="M106" s="306"/>
      <c r="N106" s="307"/>
      <c r="O106" s="307"/>
      <c r="P106" s="307"/>
      <c r="Q106" s="307"/>
      <c r="R106" s="307"/>
      <c r="S106" s="308"/>
      <c r="T106" s="306"/>
      <c r="U106" s="436"/>
      <c r="V106" s="115"/>
    </row>
    <row r="107" spans="1:22" ht="16.5" thickBot="1" thickTop="1">
      <c r="A107" s="317" t="s">
        <v>6</v>
      </c>
      <c r="B107" s="338">
        <v>190</v>
      </c>
      <c r="C107" s="339"/>
      <c r="D107" s="338"/>
      <c r="E107" s="339"/>
      <c r="F107" s="321"/>
      <c r="G107" s="322">
        <f>B107</f>
        <v>190</v>
      </c>
      <c r="H107" s="321">
        <v>210</v>
      </c>
      <c r="I107" s="321">
        <v>0</v>
      </c>
      <c r="J107" s="338"/>
      <c r="K107" s="339"/>
      <c r="L107" s="322">
        <v>210</v>
      </c>
      <c r="M107" s="321">
        <v>200</v>
      </c>
      <c r="N107" s="338"/>
      <c r="O107" s="339"/>
      <c r="P107" s="338"/>
      <c r="Q107" s="339"/>
      <c r="R107" s="340">
        <f>M107</f>
        <v>200</v>
      </c>
      <c r="S107" s="341"/>
      <c r="T107" s="340">
        <f>(R107+L107+G107)/3</f>
        <v>200</v>
      </c>
      <c r="U107" s="431"/>
      <c r="V107" s="115"/>
    </row>
    <row r="108" spans="1:22" ht="16.5" thickBot="1" thickTop="1">
      <c r="A108" s="317" t="s">
        <v>5</v>
      </c>
      <c r="B108" s="338">
        <f>B107*B104</f>
        <v>95000</v>
      </c>
      <c r="C108" s="339"/>
      <c r="D108" s="338">
        <f>D107*B104</f>
        <v>0</v>
      </c>
      <c r="E108" s="339"/>
      <c r="F108" s="321"/>
      <c r="G108" s="322">
        <f>G107*B104</f>
        <v>95000</v>
      </c>
      <c r="H108" s="321">
        <f>H107*B104</f>
        <v>105000</v>
      </c>
      <c r="I108" s="321">
        <f>I107*B104</f>
        <v>0</v>
      </c>
      <c r="J108" s="338">
        <f>J107*B104</f>
        <v>0</v>
      </c>
      <c r="K108" s="339"/>
      <c r="L108" s="322">
        <f>L107*B104</f>
        <v>105000</v>
      </c>
      <c r="M108" s="321">
        <f>M107*B104</f>
        <v>100000</v>
      </c>
      <c r="N108" s="338">
        <f>N107*B104</f>
        <v>0</v>
      </c>
      <c r="O108" s="339"/>
      <c r="P108" s="338">
        <f>P107*B104</f>
        <v>0</v>
      </c>
      <c r="Q108" s="339"/>
      <c r="R108" s="340">
        <f>R107*B104</f>
        <v>100000</v>
      </c>
      <c r="S108" s="341"/>
      <c r="T108" s="340">
        <f>T107*B104</f>
        <v>100000</v>
      </c>
      <c r="U108" s="431"/>
      <c r="V108" s="115"/>
    </row>
    <row r="109" spans="1:22" ht="15.75" thickTop="1">
      <c r="A109" s="326" t="s">
        <v>19</v>
      </c>
      <c r="B109" s="303" t="s">
        <v>95</v>
      </c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5"/>
      <c r="T109" s="303"/>
      <c r="U109" s="437"/>
      <c r="V109" s="115"/>
    </row>
    <row r="110" spans="1:22" ht="12" customHeight="1" thickBot="1">
      <c r="A110" s="332"/>
      <c r="B110" s="306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8"/>
      <c r="T110" s="306"/>
      <c r="U110" s="436"/>
      <c r="V110" s="115"/>
    </row>
    <row r="111" spans="1:22" ht="16.5" thickBot="1" thickTop="1">
      <c r="A111" s="317" t="s">
        <v>68</v>
      </c>
      <c r="B111" s="334">
        <v>2640</v>
      </c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6"/>
      <c r="T111" s="346"/>
      <c r="U111" s="438"/>
      <c r="V111" s="115"/>
    </row>
    <row r="112" spans="1:22" ht="15.75" thickTop="1">
      <c r="A112" s="326" t="s">
        <v>18</v>
      </c>
      <c r="B112" s="303" t="s">
        <v>69</v>
      </c>
      <c r="C112" s="304"/>
      <c r="D112" s="304"/>
      <c r="E112" s="304"/>
      <c r="F112" s="304"/>
      <c r="G112" s="305"/>
      <c r="H112" s="303" t="s">
        <v>69</v>
      </c>
      <c r="I112" s="304"/>
      <c r="J112" s="304"/>
      <c r="K112" s="304"/>
      <c r="L112" s="305"/>
      <c r="M112" s="303" t="s">
        <v>78</v>
      </c>
      <c r="N112" s="304"/>
      <c r="O112" s="304"/>
      <c r="P112" s="304"/>
      <c r="Q112" s="304"/>
      <c r="R112" s="304"/>
      <c r="S112" s="305"/>
      <c r="T112" s="303"/>
      <c r="U112" s="437"/>
      <c r="V112" s="115"/>
    </row>
    <row r="113" spans="1:30" ht="5.25" customHeight="1" thickBot="1">
      <c r="A113" s="332"/>
      <c r="B113" s="306"/>
      <c r="C113" s="307"/>
      <c r="D113" s="307"/>
      <c r="E113" s="307"/>
      <c r="F113" s="307"/>
      <c r="G113" s="308"/>
      <c r="H113" s="306"/>
      <c r="I113" s="307"/>
      <c r="J113" s="307"/>
      <c r="K113" s="307"/>
      <c r="L113" s="308"/>
      <c r="M113" s="306"/>
      <c r="N113" s="307"/>
      <c r="O113" s="307"/>
      <c r="P113" s="307"/>
      <c r="Q113" s="307"/>
      <c r="R113" s="307"/>
      <c r="S113" s="308"/>
      <c r="T113" s="306"/>
      <c r="U113" s="436"/>
      <c r="V113" s="115"/>
      <c r="W113"/>
      <c r="X113"/>
      <c r="Y113"/>
      <c r="Z113"/>
      <c r="AA113"/>
      <c r="AB113"/>
      <c r="AC113"/>
      <c r="AD113"/>
    </row>
    <row r="114" spans="1:30" ht="16.5" thickBot="1" thickTop="1">
      <c r="A114" s="317" t="s">
        <v>6</v>
      </c>
      <c r="B114" s="338">
        <v>50</v>
      </c>
      <c r="C114" s="339"/>
      <c r="D114" s="338"/>
      <c r="E114" s="339"/>
      <c r="F114" s="321"/>
      <c r="G114" s="322">
        <v>50</v>
      </c>
      <c r="H114" s="321">
        <v>50</v>
      </c>
      <c r="I114" s="321"/>
      <c r="J114" s="338"/>
      <c r="K114" s="339"/>
      <c r="L114" s="322">
        <f>H114</f>
        <v>50</v>
      </c>
      <c r="M114" s="321">
        <v>46</v>
      </c>
      <c r="N114" s="338"/>
      <c r="O114" s="339"/>
      <c r="P114" s="338"/>
      <c r="Q114" s="339"/>
      <c r="R114" s="338">
        <f>M114</f>
        <v>46</v>
      </c>
      <c r="S114" s="339"/>
      <c r="T114" s="354">
        <f>(R114+L114+G114)/3</f>
        <v>48.666666666666664</v>
      </c>
      <c r="U114" s="439"/>
      <c r="V114" s="115"/>
      <c r="W114"/>
      <c r="X114"/>
      <c r="Y114"/>
      <c r="Z114"/>
      <c r="AA114"/>
      <c r="AB114"/>
      <c r="AC114"/>
      <c r="AD114"/>
    </row>
    <row r="115" spans="1:30" ht="16.5" thickBot="1" thickTop="1">
      <c r="A115" s="317" t="s">
        <v>5</v>
      </c>
      <c r="B115" s="338">
        <f>B114*B111</f>
        <v>132000</v>
      </c>
      <c r="C115" s="339"/>
      <c r="D115" s="338">
        <f>D114*B111</f>
        <v>0</v>
      </c>
      <c r="E115" s="339"/>
      <c r="F115" s="321">
        <f>F114*B111</f>
        <v>0</v>
      </c>
      <c r="G115" s="322">
        <f>G114*B111</f>
        <v>132000</v>
      </c>
      <c r="H115" s="321">
        <f>H114*B111</f>
        <v>132000</v>
      </c>
      <c r="I115" s="321">
        <f>I114*B111</f>
        <v>0</v>
      </c>
      <c r="J115" s="338">
        <f>J114*B111</f>
        <v>0</v>
      </c>
      <c r="K115" s="339"/>
      <c r="L115" s="322">
        <f>L114*B111</f>
        <v>132000</v>
      </c>
      <c r="M115" s="321">
        <f>M114*B111</f>
        <v>121440</v>
      </c>
      <c r="N115" s="338">
        <v>0</v>
      </c>
      <c r="O115" s="339"/>
      <c r="P115" s="338">
        <v>0</v>
      </c>
      <c r="Q115" s="339"/>
      <c r="R115" s="338">
        <f>M115</f>
        <v>121440</v>
      </c>
      <c r="S115" s="355"/>
      <c r="T115" s="356">
        <f>T114*B111</f>
        <v>128480</v>
      </c>
      <c r="U115" s="440"/>
      <c r="V115" s="115"/>
      <c r="W115"/>
      <c r="X115"/>
      <c r="Y115"/>
      <c r="Z115"/>
      <c r="AA115"/>
      <c r="AB115"/>
      <c r="AC115"/>
      <c r="AD115"/>
    </row>
    <row r="116" spans="1:30" ht="15.75" thickTop="1">
      <c r="A116" s="326" t="s">
        <v>19</v>
      </c>
      <c r="B116" s="303" t="s">
        <v>93</v>
      </c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277"/>
      <c r="U116" s="330"/>
      <c r="V116" s="115"/>
      <c r="W116"/>
      <c r="X116"/>
      <c r="Y116"/>
      <c r="Z116"/>
      <c r="AA116"/>
      <c r="AB116"/>
      <c r="AC116"/>
      <c r="AD116"/>
    </row>
    <row r="117" spans="1:30" ht="11.25" customHeight="1" thickBot="1">
      <c r="A117" s="332"/>
      <c r="B117" s="306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6"/>
      <c r="U117" s="436"/>
      <c r="V117" s="115"/>
      <c r="W117"/>
      <c r="X117"/>
      <c r="Y117"/>
      <c r="Z117"/>
      <c r="AA117"/>
      <c r="AB117"/>
      <c r="AC117"/>
      <c r="AD117"/>
    </row>
    <row r="118" spans="1:30" ht="15.75" thickTop="1">
      <c r="A118" s="326" t="s">
        <v>68</v>
      </c>
      <c r="B118" s="337">
        <v>4200</v>
      </c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03"/>
      <c r="U118" s="437"/>
      <c r="V118" s="115"/>
      <c r="W118"/>
      <c r="Y118"/>
      <c r="Z118"/>
      <c r="AA118"/>
      <c r="AB118"/>
      <c r="AC118"/>
      <c r="AD118"/>
    </row>
    <row r="119" spans="1:30" ht="4.5" customHeight="1" thickBot="1">
      <c r="A119" s="332"/>
      <c r="B119" s="333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06"/>
      <c r="U119" s="436"/>
      <c r="V119" s="115"/>
      <c r="W119"/>
      <c r="Y119"/>
      <c r="Z119"/>
      <c r="AA119"/>
      <c r="AB119"/>
      <c r="AC119"/>
      <c r="AD119"/>
    </row>
    <row r="120" spans="1:30" ht="15.75" hidden="1" thickTop="1">
      <c r="A120" s="326" t="s">
        <v>18</v>
      </c>
      <c r="B120" s="303" t="s">
        <v>79</v>
      </c>
      <c r="C120" s="304"/>
      <c r="D120" s="304"/>
      <c r="E120" s="304"/>
      <c r="F120" s="304"/>
      <c r="G120" s="305"/>
      <c r="H120" s="303" t="s">
        <v>79</v>
      </c>
      <c r="I120" s="304"/>
      <c r="J120" s="304"/>
      <c r="K120" s="304"/>
      <c r="L120" s="305"/>
      <c r="M120" s="303" t="s">
        <v>78</v>
      </c>
      <c r="N120" s="304"/>
      <c r="O120" s="304"/>
      <c r="P120" s="304"/>
      <c r="Q120" s="304"/>
      <c r="R120" s="304"/>
      <c r="S120" s="305"/>
      <c r="T120" s="303"/>
      <c r="U120" s="437"/>
      <c r="V120" s="115"/>
      <c r="W120"/>
      <c r="Y120"/>
      <c r="Z120"/>
      <c r="AA120"/>
      <c r="AB120"/>
      <c r="AC120"/>
      <c r="AD120"/>
    </row>
    <row r="121" spans="1:30" ht="22.5" customHeight="1" thickBot="1" thickTop="1">
      <c r="A121" s="332"/>
      <c r="B121" s="306"/>
      <c r="C121" s="307"/>
      <c r="D121" s="307"/>
      <c r="E121" s="307"/>
      <c r="F121" s="307"/>
      <c r="G121" s="308"/>
      <c r="H121" s="306"/>
      <c r="I121" s="307"/>
      <c r="J121" s="307"/>
      <c r="K121" s="307"/>
      <c r="L121" s="308"/>
      <c r="M121" s="306"/>
      <c r="N121" s="307"/>
      <c r="O121" s="307"/>
      <c r="P121" s="307"/>
      <c r="Q121" s="307"/>
      <c r="R121" s="307"/>
      <c r="S121" s="308"/>
      <c r="T121" s="306"/>
      <c r="U121" s="436"/>
      <c r="V121" s="115"/>
      <c r="W121"/>
      <c r="Y121"/>
      <c r="Z121"/>
      <c r="AA121"/>
      <c r="AB121"/>
      <c r="AC121"/>
      <c r="AD121"/>
    </row>
    <row r="122" spans="1:30" ht="15" customHeight="1" thickBot="1" thickTop="1">
      <c r="A122" s="317" t="s">
        <v>6</v>
      </c>
      <c r="B122" s="338">
        <v>17</v>
      </c>
      <c r="C122" s="339"/>
      <c r="D122" s="338"/>
      <c r="E122" s="339"/>
      <c r="F122" s="321"/>
      <c r="G122" s="322">
        <v>17</v>
      </c>
      <c r="H122" s="321">
        <v>20</v>
      </c>
      <c r="I122" s="321"/>
      <c r="J122" s="338"/>
      <c r="K122" s="339"/>
      <c r="L122" s="322">
        <f>H122</f>
        <v>20</v>
      </c>
      <c r="M122" s="321">
        <v>16</v>
      </c>
      <c r="N122" s="338"/>
      <c r="O122" s="339"/>
      <c r="P122" s="338"/>
      <c r="Q122" s="339"/>
      <c r="R122" s="340">
        <f>M122</f>
        <v>16</v>
      </c>
      <c r="S122" s="359"/>
      <c r="T122" s="340">
        <f>(R122+L122+G122)/3</f>
        <v>17.666666666666668</v>
      </c>
      <c r="U122" s="431"/>
      <c r="V122" s="115"/>
      <c r="W122"/>
      <c r="X122"/>
      <c r="Y122"/>
      <c r="Z122"/>
      <c r="AA122"/>
      <c r="AB122"/>
      <c r="AC122"/>
      <c r="AD122"/>
    </row>
    <row r="123" spans="1:30" ht="22.5" customHeight="1" thickBot="1" thickTop="1">
      <c r="A123" s="317" t="s">
        <v>5</v>
      </c>
      <c r="B123" s="338">
        <f>B122*B118</f>
        <v>71400</v>
      </c>
      <c r="C123" s="339"/>
      <c r="D123" s="338">
        <f>D122*B118</f>
        <v>0</v>
      </c>
      <c r="E123" s="339"/>
      <c r="F123" s="321">
        <f>F122*B118</f>
        <v>0</v>
      </c>
      <c r="G123" s="322">
        <f>G122*B118</f>
        <v>71400</v>
      </c>
      <c r="H123" s="321">
        <f>H122*B118</f>
        <v>84000</v>
      </c>
      <c r="I123" s="321">
        <f>I122*B118</f>
        <v>0</v>
      </c>
      <c r="J123" s="338">
        <f>J122*B118</f>
        <v>0</v>
      </c>
      <c r="K123" s="339"/>
      <c r="L123" s="322">
        <f>L122*B118</f>
        <v>84000</v>
      </c>
      <c r="M123" s="321">
        <f>M122*B118</f>
        <v>67200</v>
      </c>
      <c r="N123" s="338">
        <f>N122*B118</f>
        <v>0</v>
      </c>
      <c r="O123" s="339"/>
      <c r="P123" s="338">
        <f>P122*B118</f>
        <v>0</v>
      </c>
      <c r="Q123" s="339"/>
      <c r="R123" s="340">
        <f>R122*B118</f>
        <v>67200</v>
      </c>
      <c r="S123" s="359"/>
      <c r="T123" s="340">
        <f>T122*B118</f>
        <v>74200</v>
      </c>
      <c r="U123" s="431"/>
      <c r="V123" s="115"/>
      <c r="W123"/>
      <c r="X123"/>
      <c r="Y123"/>
      <c r="Z123"/>
      <c r="AA123"/>
      <c r="AB123"/>
      <c r="AC123"/>
      <c r="AD123"/>
    </row>
    <row r="124" spans="1:30" ht="16.5" customHeight="1" thickBot="1" thickTop="1">
      <c r="A124" s="317" t="s">
        <v>7</v>
      </c>
      <c r="B124" s="346"/>
      <c r="C124" s="347"/>
      <c r="D124" s="346"/>
      <c r="E124" s="347"/>
      <c r="F124" s="360"/>
      <c r="G124" s="361"/>
      <c r="H124" s="360"/>
      <c r="I124" s="360"/>
      <c r="J124" s="346"/>
      <c r="K124" s="347"/>
      <c r="L124" s="361"/>
      <c r="M124" s="360"/>
      <c r="N124" s="346"/>
      <c r="O124" s="347"/>
      <c r="P124" s="346"/>
      <c r="Q124" s="347"/>
      <c r="R124" s="334"/>
      <c r="S124" s="335"/>
      <c r="T124" s="346"/>
      <c r="U124" s="438"/>
      <c r="V124" s="115"/>
      <c r="W124"/>
      <c r="X124"/>
      <c r="Y124"/>
      <c r="Z124"/>
      <c r="AA124"/>
      <c r="AB124"/>
      <c r="AC124"/>
      <c r="AD124"/>
    </row>
    <row r="125" spans="1:30" ht="26.25" customHeight="1" thickBot="1" thickTop="1">
      <c r="A125" s="317" t="s">
        <v>8</v>
      </c>
      <c r="B125" s="346"/>
      <c r="C125" s="347"/>
      <c r="D125" s="346"/>
      <c r="E125" s="347"/>
      <c r="F125" s="360"/>
      <c r="G125" s="360"/>
      <c r="H125" s="360"/>
      <c r="I125" s="360"/>
      <c r="J125" s="346"/>
      <c r="K125" s="347"/>
      <c r="L125" s="360"/>
      <c r="M125" s="360"/>
      <c r="N125" s="346"/>
      <c r="O125" s="347"/>
      <c r="P125" s="346"/>
      <c r="Q125" s="347"/>
      <c r="R125" s="346"/>
      <c r="S125" s="362"/>
      <c r="T125" s="346"/>
      <c r="U125" s="438"/>
      <c r="V125" s="112"/>
      <c r="W125"/>
      <c r="X125"/>
      <c r="Y125"/>
      <c r="Z125"/>
      <c r="AA125"/>
      <c r="AB125"/>
      <c r="AC125"/>
      <c r="AD125"/>
    </row>
    <row r="126" spans="1:30" ht="16.5" thickBot="1" thickTop="1">
      <c r="A126" s="317" t="s">
        <v>20</v>
      </c>
      <c r="B126" s="338">
        <f>B123+B115+B108+B101+B93+B86+B79+B72+B65+B58+B51+B44+B36+B29+B21+B13</f>
        <v>1637979</v>
      </c>
      <c r="C126" s="339"/>
      <c r="D126" s="338">
        <f>D123+D115+D108+D101+D93+D86+D79+D72+D65+D58+D51+D44+D36+D29+D21+E13</f>
        <v>0</v>
      </c>
      <c r="E126" s="339"/>
      <c r="F126" s="321">
        <f>F123+F115+F108+F101+F93+F86+F79+F72+F65+F58+F51+F44+F36+F29+F21+F13</f>
        <v>0</v>
      </c>
      <c r="G126" s="322">
        <f>G123+G115+G108+G101+G93+G86+G79+G72+G65+G58+G51+G44+G36+G29+G21+G13</f>
        <v>1637979</v>
      </c>
      <c r="H126" s="322">
        <f>H123+H115+H108+H101+H93+H86+H79+H72+H65+H58+H51+H44+H36+H29+H21+H13</f>
        <v>1860850</v>
      </c>
      <c r="I126" s="321">
        <f>I123+I115+I108+I101+I93+I86+I79+I72+I65+I58+I51+I44+I36+I29+I21+I13</f>
        <v>0</v>
      </c>
      <c r="J126" s="338">
        <f>J123+J115+J108+J101+J93+J86+J79+J72+J65+J58+J51+J44+J36+J29+J21+J13</f>
        <v>0</v>
      </c>
      <c r="K126" s="339"/>
      <c r="L126" s="322">
        <f>L123+L115+L108+L101+L93+L86+L79+L72+L65+L58+L51+L44+L36+L29+L21+K13</f>
        <v>1860850</v>
      </c>
      <c r="M126" s="321">
        <f>M123+M115+M108+M101+M93+M86+M79+M72+M65+M58+M51+M44+M36+M29+M21+M13</f>
        <v>1657020</v>
      </c>
      <c r="N126" s="338">
        <f>N123+N108+N101+N93+N79+N72+O65+N58+N51+N21+O13</f>
        <v>0</v>
      </c>
      <c r="O126" s="339"/>
      <c r="P126" s="338">
        <f>P123+P108+P101+P93+P79+P65+P44+P36+P29+P13</f>
        <v>0</v>
      </c>
      <c r="Q126" s="339"/>
      <c r="R126" s="340">
        <f>R123+R115+R108+R101+R93+R86+R79+R72+R65+Q58+Q51+Q44+R36+R29+R21+R13</f>
        <v>1657020</v>
      </c>
      <c r="S126" s="359"/>
      <c r="T126" s="340">
        <v>1718616.3333333333</v>
      </c>
      <c r="U126" s="431"/>
      <c r="V126" s="112"/>
      <c r="W126"/>
      <c r="X126"/>
      <c r="Y126"/>
      <c r="Z126"/>
      <c r="AA126"/>
      <c r="AB126"/>
      <c r="AC126"/>
      <c r="AD126"/>
    </row>
    <row r="127" spans="1:30" ht="16.5" customHeight="1" thickBot="1" thickTop="1">
      <c r="A127" s="363"/>
      <c r="B127" s="364"/>
      <c r="C127" s="365"/>
      <c r="D127" s="364"/>
      <c r="E127" s="365"/>
      <c r="F127" s="344"/>
      <c r="G127" s="366"/>
      <c r="H127" s="344"/>
      <c r="I127" s="344"/>
      <c r="J127" s="364"/>
      <c r="K127" s="365"/>
      <c r="L127" s="367"/>
      <c r="M127" s="344"/>
      <c r="N127" s="364"/>
      <c r="O127" s="365"/>
      <c r="P127" s="364"/>
      <c r="Q127" s="365"/>
      <c r="R127" s="368"/>
      <c r="S127" s="369"/>
      <c r="T127" s="370"/>
      <c r="U127" s="441"/>
      <c r="V127" s="112"/>
      <c r="W127"/>
      <c r="X127"/>
      <c r="Y127"/>
      <c r="Z127"/>
      <c r="AA127"/>
      <c r="AB127"/>
      <c r="AC127"/>
      <c r="AD127"/>
    </row>
    <row r="128" spans="1:30" ht="16.5" customHeight="1" thickTop="1">
      <c r="A128" s="326" t="s">
        <v>9</v>
      </c>
      <c r="B128" s="371">
        <v>41380</v>
      </c>
      <c r="C128" s="305"/>
      <c r="D128" s="371"/>
      <c r="E128" s="305"/>
      <c r="F128" s="372"/>
      <c r="G128" s="372">
        <v>41380</v>
      </c>
      <c r="H128" s="372">
        <v>41381</v>
      </c>
      <c r="I128" s="372"/>
      <c r="J128" s="371"/>
      <c r="K128" s="305"/>
      <c r="L128" s="372">
        <f>H128</f>
        <v>41381</v>
      </c>
      <c r="M128" s="372">
        <v>41381</v>
      </c>
      <c r="N128" s="371"/>
      <c r="O128" s="305"/>
      <c r="P128" s="371"/>
      <c r="Q128" s="305"/>
      <c r="R128" s="371">
        <f>M128</f>
        <v>41381</v>
      </c>
      <c r="S128" s="305"/>
      <c r="T128" s="373"/>
      <c r="U128" s="442"/>
      <c r="V128" s="112"/>
      <c r="W128"/>
      <c r="X128"/>
      <c r="Y128"/>
      <c r="Z128"/>
      <c r="AA128"/>
      <c r="AB128"/>
      <c r="AC128"/>
      <c r="AD128"/>
    </row>
    <row r="129" spans="1:30" ht="5.25" customHeight="1" thickBot="1">
      <c r="A129" s="374"/>
      <c r="B129" s="375"/>
      <c r="C129" s="376"/>
      <c r="D129" s="375"/>
      <c r="E129" s="376"/>
      <c r="F129" s="377"/>
      <c r="G129" s="377"/>
      <c r="H129" s="377"/>
      <c r="I129" s="377"/>
      <c r="J129" s="375"/>
      <c r="K129" s="376"/>
      <c r="L129" s="377"/>
      <c r="M129" s="377"/>
      <c r="N129" s="375"/>
      <c r="O129" s="376"/>
      <c r="P129" s="375"/>
      <c r="Q129" s="376"/>
      <c r="R129" s="375"/>
      <c r="S129" s="376"/>
      <c r="T129" s="378"/>
      <c r="U129" s="443"/>
      <c r="V129" s="112"/>
      <c r="W129"/>
      <c r="X129"/>
      <c r="Y129"/>
      <c r="Z129"/>
      <c r="AA129"/>
      <c r="AB129"/>
      <c r="AC129"/>
      <c r="AD129"/>
    </row>
    <row r="130" spans="1:30" ht="15.75" thickTop="1">
      <c r="A130" s="326" t="s">
        <v>10</v>
      </c>
      <c r="B130" s="303" t="s">
        <v>99</v>
      </c>
      <c r="C130" s="305"/>
      <c r="D130" s="364"/>
      <c r="E130" s="305"/>
      <c r="F130" s="305"/>
      <c r="G130" s="379" t="str">
        <f>B130</f>
        <v>До    31.12.2013</v>
      </c>
      <c r="H130" s="379" t="str">
        <f>B130</f>
        <v>До    31.12.2013</v>
      </c>
      <c r="I130" s="305"/>
      <c r="J130" s="303"/>
      <c r="K130" s="305"/>
      <c r="L130" s="379" t="s">
        <v>99</v>
      </c>
      <c r="M130" s="379" t="str">
        <f>B130</f>
        <v>До    31.12.2013</v>
      </c>
      <c r="N130" s="303"/>
      <c r="O130" s="305"/>
      <c r="P130" s="303"/>
      <c r="Q130" s="305"/>
      <c r="R130" s="303" t="str">
        <f>M130</f>
        <v>До    31.12.2013</v>
      </c>
      <c r="S130" s="305"/>
      <c r="T130" s="373"/>
      <c r="U130" s="442"/>
      <c r="V130" s="112"/>
      <c r="W130"/>
      <c r="X130"/>
      <c r="Y130"/>
      <c r="Z130"/>
      <c r="AA130"/>
      <c r="AB130"/>
      <c r="AC130"/>
      <c r="AD130"/>
    </row>
    <row r="131" spans="1:30" ht="6.75" customHeight="1" thickBot="1">
      <c r="A131" s="374"/>
      <c r="B131" s="282"/>
      <c r="C131" s="284"/>
      <c r="D131" s="380"/>
      <c r="E131" s="284"/>
      <c r="F131" s="284"/>
      <c r="G131" s="293"/>
      <c r="H131" s="293"/>
      <c r="I131" s="284"/>
      <c r="J131" s="282"/>
      <c r="K131" s="284"/>
      <c r="L131" s="293"/>
      <c r="M131" s="293"/>
      <c r="N131" s="282"/>
      <c r="O131" s="284"/>
      <c r="P131" s="282"/>
      <c r="Q131" s="284"/>
      <c r="R131" s="282"/>
      <c r="S131" s="284"/>
      <c r="T131" s="381"/>
      <c r="U131" s="444"/>
      <c r="V131" s="112"/>
      <c r="W131"/>
      <c r="X131"/>
      <c r="Y131"/>
      <c r="Z131"/>
      <c r="AA131"/>
      <c r="AB131"/>
      <c r="AC131"/>
      <c r="AD131"/>
    </row>
    <row r="132" spans="1:30" ht="18.75" customHeight="1" thickTop="1">
      <c r="A132" s="416" t="s">
        <v>23</v>
      </c>
      <c r="B132" s="417"/>
      <c r="C132" s="382" t="s">
        <v>11</v>
      </c>
      <c r="D132" s="383"/>
      <c r="E132" s="383"/>
      <c r="F132" s="383"/>
      <c r="G132" s="384"/>
      <c r="H132" s="385" t="s">
        <v>12</v>
      </c>
      <c r="I132" s="386"/>
      <c r="J132" s="386"/>
      <c r="K132" s="386"/>
      <c r="L132" s="386"/>
      <c r="M132" s="386"/>
      <c r="N132" s="386"/>
      <c r="O132" s="386"/>
      <c r="P132" s="386"/>
      <c r="Q132" s="387"/>
      <c r="R132" s="388"/>
      <c r="S132" s="388"/>
      <c r="T132" s="388"/>
      <c r="U132" s="445"/>
      <c r="V132" s="112"/>
      <c r="W132"/>
      <c r="X132"/>
      <c r="Y132"/>
      <c r="Z132"/>
      <c r="AA132"/>
      <c r="AB132"/>
      <c r="AC132"/>
      <c r="AD132"/>
    </row>
    <row r="133" spans="1:30" ht="21" customHeight="1" thickBot="1">
      <c r="A133" s="418"/>
      <c r="B133" s="419"/>
      <c r="C133" s="389"/>
      <c r="D133" s="390"/>
      <c r="E133" s="390"/>
      <c r="F133" s="390"/>
      <c r="G133" s="391"/>
      <c r="H133" s="389" t="s">
        <v>13</v>
      </c>
      <c r="I133" s="390"/>
      <c r="J133" s="390"/>
      <c r="K133" s="390"/>
      <c r="L133" s="390"/>
      <c r="M133" s="390"/>
      <c r="N133" s="390"/>
      <c r="O133" s="390"/>
      <c r="P133" s="390"/>
      <c r="Q133" s="392"/>
      <c r="R133" s="388"/>
      <c r="S133" s="388"/>
      <c r="T133" s="388"/>
      <c r="U133" s="445"/>
      <c r="V133" s="112"/>
      <c r="W133"/>
      <c r="X133"/>
      <c r="Y133"/>
      <c r="Z133"/>
      <c r="AA133"/>
      <c r="AB133"/>
      <c r="AC133"/>
      <c r="AD133"/>
    </row>
    <row r="134" spans="1:30" ht="15.75" thickBot="1">
      <c r="A134" s="393" t="s">
        <v>14</v>
      </c>
      <c r="B134" s="394"/>
      <c r="C134" s="393" t="s">
        <v>33</v>
      </c>
      <c r="D134" s="395"/>
      <c r="E134" s="395"/>
      <c r="F134" s="395"/>
      <c r="G134" s="394"/>
      <c r="H134" s="393" t="s">
        <v>102</v>
      </c>
      <c r="I134" s="395"/>
      <c r="J134" s="395"/>
      <c r="K134" s="395"/>
      <c r="L134" s="395"/>
      <c r="M134" s="395"/>
      <c r="N134" s="395"/>
      <c r="O134" s="395"/>
      <c r="P134" s="395"/>
      <c r="Q134" s="396"/>
      <c r="R134" s="388"/>
      <c r="S134" s="388"/>
      <c r="T134" s="388"/>
      <c r="U134" s="445"/>
      <c r="Y134"/>
      <c r="Z134"/>
      <c r="AA134"/>
      <c r="AB134"/>
      <c r="AC134"/>
      <c r="AD134"/>
    </row>
    <row r="135" spans="1:30" ht="15.75" thickBot="1">
      <c r="A135" s="393" t="s">
        <v>16</v>
      </c>
      <c r="B135" s="394"/>
      <c r="C135" s="393" t="s">
        <v>70</v>
      </c>
      <c r="D135" s="395"/>
      <c r="E135" s="395"/>
      <c r="F135" s="395"/>
      <c r="G135" s="394"/>
      <c r="H135" s="393" t="s">
        <v>103</v>
      </c>
      <c r="I135" s="395"/>
      <c r="J135" s="395"/>
      <c r="K135" s="395"/>
      <c r="L135" s="395"/>
      <c r="M135" s="395"/>
      <c r="N135" s="395"/>
      <c r="O135" s="395"/>
      <c r="P135" s="395"/>
      <c r="Q135" s="396"/>
      <c r="R135" s="388"/>
      <c r="S135" s="388"/>
      <c r="T135" s="388"/>
      <c r="U135" s="445"/>
      <c r="Y135"/>
      <c r="Z135"/>
      <c r="AA135"/>
      <c r="AB135"/>
      <c r="AC135"/>
      <c r="AD135"/>
    </row>
    <row r="136" spans="1:30" ht="15.75" thickBot="1">
      <c r="A136" s="393" t="s">
        <v>17</v>
      </c>
      <c r="B136" s="394"/>
      <c r="C136" s="393" t="s">
        <v>43</v>
      </c>
      <c r="D136" s="395"/>
      <c r="E136" s="395"/>
      <c r="F136" s="395"/>
      <c r="G136" s="394"/>
      <c r="H136" s="393" t="s">
        <v>104</v>
      </c>
      <c r="I136" s="395"/>
      <c r="J136" s="395"/>
      <c r="K136" s="395"/>
      <c r="L136" s="395"/>
      <c r="M136" s="395"/>
      <c r="N136" s="395"/>
      <c r="O136" s="395"/>
      <c r="P136" s="395"/>
      <c r="Q136" s="396"/>
      <c r="R136" s="388"/>
      <c r="S136" s="388"/>
      <c r="T136" s="388"/>
      <c r="U136" s="445"/>
      <c r="Y136"/>
      <c r="Z136"/>
      <c r="AA136"/>
      <c r="AB136"/>
      <c r="AC136"/>
      <c r="AD136"/>
    </row>
    <row r="137" spans="1:30" ht="15">
      <c r="A137" s="397"/>
      <c r="B137" s="398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420"/>
      <c r="Y137"/>
      <c r="Z137"/>
      <c r="AA137"/>
      <c r="AB137"/>
      <c r="AC137"/>
      <c r="AD137"/>
    </row>
    <row r="138" spans="1:30" ht="15">
      <c r="A138" s="399" t="s">
        <v>106</v>
      </c>
      <c r="B138" s="400"/>
      <c r="C138" s="400"/>
      <c r="D138" s="400"/>
      <c r="E138" s="400"/>
      <c r="F138" s="400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  <c r="Q138" s="398"/>
      <c r="R138" s="398"/>
      <c r="S138" s="398"/>
      <c r="T138" s="398"/>
      <c r="U138" s="420"/>
      <c r="Y138"/>
      <c r="Z138"/>
      <c r="AA138"/>
      <c r="AB138"/>
      <c r="AC138"/>
      <c r="AD138"/>
    </row>
    <row r="139" spans="1:30" ht="15">
      <c r="A139" s="401" t="s">
        <v>105</v>
      </c>
      <c r="B139" s="402"/>
      <c r="C139" s="402"/>
      <c r="D139" s="402"/>
      <c r="E139" s="402"/>
      <c r="F139" s="402"/>
      <c r="G139" s="402"/>
      <c r="H139" s="402"/>
      <c r="I139" s="402"/>
      <c r="J139" s="402"/>
      <c r="K139" s="402"/>
      <c r="L139" s="402"/>
      <c r="M139" s="398"/>
      <c r="N139" s="398"/>
      <c r="O139" s="398"/>
      <c r="P139" s="398"/>
      <c r="Q139" s="398"/>
      <c r="R139" s="398"/>
      <c r="S139" s="398"/>
      <c r="T139" s="398"/>
      <c r="U139" s="420"/>
      <c r="Y139"/>
      <c r="Z139"/>
      <c r="AA139"/>
      <c r="AB139"/>
      <c r="AC139"/>
      <c r="AD139"/>
    </row>
    <row r="140" spans="1:30" ht="15.75" thickBot="1">
      <c r="A140" s="403" t="s">
        <v>107</v>
      </c>
      <c r="B140" s="404"/>
      <c r="C140" s="404"/>
      <c r="D140" s="404"/>
      <c r="E140" s="404"/>
      <c r="F140" s="404"/>
      <c r="G140" s="404"/>
      <c r="H140" s="405"/>
      <c r="I140" s="405"/>
      <c r="J140" s="405"/>
      <c r="K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46"/>
      <c r="Y140"/>
      <c r="Z140"/>
      <c r="AA140"/>
      <c r="AB140"/>
      <c r="AC140"/>
      <c r="AD140"/>
    </row>
    <row r="141" spans="16:30" ht="15">
      <c r="P141"/>
      <c r="Q141"/>
      <c r="R141"/>
      <c r="S141"/>
      <c r="Y141"/>
      <c r="Z141"/>
      <c r="AA141"/>
      <c r="AB141"/>
      <c r="AC141"/>
      <c r="AD141"/>
    </row>
    <row r="142" spans="16:30" ht="15">
      <c r="P142"/>
      <c r="Q142"/>
      <c r="R142"/>
      <c r="S142"/>
      <c r="Y142"/>
      <c r="Z142"/>
      <c r="AA142"/>
      <c r="AB142"/>
      <c r="AC142"/>
      <c r="AD142"/>
    </row>
    <row r="143" spans="16:30" ht="15">
      <c r="P143"/>
      <c r="Q143"/>
      <c r="R143"/>
      <c r="S143"/>
      <c r="Y143"/>
      <c r="Z143"/>
      <c r="AA143"/>
      <c r="AB143"/>
      <c r="AC143"/>
      <c r="AD143"/>
    </row>
    <row r="144" spans="16:30" ht="15">
      <c r="P144"/>
      <c r="Q144"/>
      <c r="R144"/>
      <c r="S144"/>
      <c r="Y144"/>
      <c r="Z144"/>
      <c r="AA144"/>
      <c r="AB144"/>
      <c r="AC144"/>
      <c r="AD144"/>
    </row>
    <row r="145" spans="16:30" ht="15">
      <c r="P145"/>
      <c r="Q145"/>
      <c r="R145"/>
      <c r="S145"/>
      <c r="Y145"/>
      <c r="Z145"/>
      <c r="AA145"/>
      <c r="AB145"/>
      <c r="AC145"/>
      <c r="AD145"/>
    </row>
    <row r="146" spans="16:30" ht="15">
      <c r="P146"/>
      <c r="Q146"/>
      <c r="R146"/>
      <c r="S146"/>
      <c r="Y146"/>
      <c r="Z146"/>
      <c r="AA146"/>
      <c r="AB146"/>
      <c r="AC146"/>
      <c r="AD146"/>
    </row>
    <row r="147" spans="16:30" ht="15">
      <c r="P147"/>
      <c r="Q147"/>
      <c r="R147"/>
      <c r="S147"/>
      <c r="Y147"/>
      <c r="Z147"/>
      <c r="AA147"/>
      <c r="AB147"/>
      <c r="AC147"/>
      <c r="AD147"/>
    </row>
    <row r="148" spans="16:30" ht="15">
      <c r="P148"/>
      <c r="Q148"/>
      <c r="R148"/>
      <c r="S148"/>
      <c r="Y148"/>
      <c r="Z148"/>
      <c r="AA148"/>
      <c r="AB148"/>
      <c r="AC148"/>
      <c r="AD148"/>
    </row>
    <row r="149" spans="16:30" ht="15">
      <c r="P149"/>
      <c r="Q149"/>
      <c r="R149"/>
      <c r="S149"/>
      <c r="Y149"/>
      <c r="Z149"/>
      <c r="AA149"/>
      <c r="AB149"/>
      <c r="AC149"/>
      <c r="AD149"/>
    </row>
    <row r="150" spans="16:30" ht="15">
      <c r="P150"/>
      <c r="Q150"/>
      <c r="R150"/>
      <c r="S150"/>
      <c r="Y150"/>
      <c r="Z150"/>
      <c r="AA150"/>
      <c r="AB150"/>
      <c r="AC150"/>
      <c r="AD150"/>
    </row>
    <row r="151" spans="16:30" ht="15">
      <c r="P151"/>
      <c r="Q151"/>
      <c r="R151"/>
      <c r="S151"/>
      <c r="Y151"/>
      <c r="Z151"/>
      <c r="AA151"/>
      <c r="AB151"/>
      <c r="AC151"/>
      <c r="AD151"/>
    </row>
    <row r="152" spans="16:30" ht="15">
      <c r="P152"/>
      <c r="Q152"/>
      <c r="R152"/>
      <c r="S152"/>
      <c r="Y152"/>
      <c r="Z152"/>
      <c r="AA152"/>
      <c r="AB152"/>
      <c r="AC152"/>
      <c r="AD152"/>
    </row>
    <row r="153" spans="16:30" ht="15">
      <c r="P153"/>
      <c r="Q153"/>
      <c r="R153"/>
      <c r="S153"/>
      <c r="Y153"/>
      <c r="Z153"/>
      <c r="AA153"/>
      <c r="AB153"/>
      <c r="AC153"/>
      <c r="AD153"/>
    </row>
    <row r="154" spans="16:30" ht="15">
      <c r="P154"/>
      <c r="Q154"/>
      <c r="R154"/>
      <c r="S154"/>
      <c r="Y154"/>
      <c r="Z154"/>
      <c r="AA154"/>
      <c r="AB154"/>
      <c r="AC154"/>
      <c r="AD154"/>
    </row>
    <row r="155" spans="16:30" ht="15">
      <c r="P155"/>
      <c r="Q155"/>
      <c r="R155"/>
      <c r="S155"/>
      <c r="Y155"/>
      <c r="Z155"/>
      <c r="AA155"/>
      <c r="AB155"/>
      <c r="AC155"/>
      <c r="AD155"/>
    </row>
    <row r="156" spans="16:30" ht="15">
      <c r="P156"/>
      <c r="Q156"/>
      <c r="R156"/>
      <c r="S156"/>
      <c r="Y156"/>
      <c r="Z156"/>
      <c r="AA156"/>
      <c r="AB156"/>
      <c r="AC156"/>
      <c r="AD156"/>
    </row>
    <row r="157" spans="16:30" ht="15">
      <c r="P157"/>
      <c r="Q157"/>
      <c r="R157"/>
      <c r="S157"/>
      <c r="Y157"/>
      <c r="Z157"/>
      <c r="AA157"/>
      <c r="AB157"/>
      <c r="AC157"/>
      <c r="AD157"/>
    </row>
    <row r="158" spans="16:30" ht="15">
      <c r="P158"/>
      <c r="Q158"/>
      <c r="R158"/>
      <c r="S158"/>
      <c r="Y158"/>
      <c r="Z158"/>
      <c r="AA158"/>
      <c r="AB158"/>
      <c r="AC158"/>
      <c r="AD158"/>
    </row>
    <row r="159" spans="16:30" ht="15">
      <c r="P159"/>
      <c r="Q159"/>
      <c r="R159"/>
      <c r="S159"/>
      <c r="Y159"/>
      <c r="Z159"/>
      <c r="AA159"/>
      <c r="AB159"/>
      <c r="AC159"/>
      <c r="AD159"/>
    </row>
    <row r="160" spans="16:30" ht="15">
      <c r="P160"/>
      <c r="Q160"/>
      <c r="R160"/>
      <c r="S160"/>
      <c r="Y160"/>
      <c r="Z160"/>
      <c r="AA160"/>
      <c r="AB160"/>
      <c r="AC160"/>
      <c r="AD160"/>
    </row>
    <row r="161" spans="16:30" ht="15">
      <c r="P161"/>
      <c r="Q161"/>
      <c r="R161"/>
      <c r="S161"/>
      <c r="Y161"/>
      <c r="Z161"/>
      <c r="AA161"/>
      <c r="AB161"/>
      <c r="AC161"/>
      <c r="AD161"/>
    </row>
    <row r="162" spans="16:30" ht="15">
      <c r="P162"/>
      <c r="Q162"/>
      <c r="R162"/>
      <c r="S162"/>
      <c r="Y162"/>
      <c r="Z162"/>
      <c r="AA162"/>
      <c r="AB162"/>
      <c r="AC162"/>
      <c r="AD162"/>
    </row>
    <row r="163" spans="16:30" ht="15">
      <c r="P163"/>
      <c r="Q163"/>
      <c r="R163"/>
      <c r="S163"/>
      <c r="Y163"/>
      <c r="Z163"/>
      <c r="AA163"/>
      <c r="AB163"/>
      <c r="AC163"/>
      <c r="AD163"/>
    </row>
    <row r="164" spans="16:30" ht="15">
      <c r="P164"/>
      <c r="Q164"/>
      <c r="R164"/>
      <c r="S164"/>
      <c r="Y164"/>
      <c r="Z164"/>
      <c r="AA164"/>
      <c r="AB164"/>
      <c r="AC164"/>
      <c r="AD164"/>
    </row>
    <row r="165" spans="16:30" ht="15">
      <c r="P165"/>
      <c r="Q165"/>
      <c r="R165"/>
      <c r="S165"/>
      <c r="Y165"/>
      <c r="Z165"/>
      <c r="AA165"/>
      <c r="AB165"/>
      <c r="AC165"/>
      <c r="AD165"/>
    </row>
    <row r="166" spans="16:30" ht="15">
      <c r="P166"/>
      <c r="Q166"/>
      <c r="R166"/>
      <c r="S166"/>
      <c r="Y166"/>
      <c r="Z166"/>
      <c r="AA166"/>
      <c r="AB166"/>
      <c r="AC166"/>
      <c r="AD166"/>
    </row>
    <row r="167" spans="16:30" ht="15">
      <c r="P167"/>
      <c r="Q167"/>
      <c r="R167"/>
      <c r="S167"/>
      <c r="Y167"/>
      <c r="Z167"/>
      <c r="AA167"/>
      <c r="AB167"/>
      <c r="AC167"/>
      <c r="AD167"/>
    </row>
    <row r="168" spans="16:30" ht="15">
      <c r="P168"/>
      <c r="Q168"/>
      <c r="R168"/>
      <c r="S168"/>
      <c r="Y168"/>
      <c r="Z168"/>
      <c r="AA168"/>
      <c r="AB168"/>
      <c r="AC168"/>
      <c r="AD168"/>
    </row>
    <row r="169" spans="16:30" ht="15">
      <c r="P169"/>
      <c r="Q169"/>
      <c r="R169"/>
      <c r="S169"/>
      <c r="Y169"/>
      <c r="Z169"/>
      <c r="AA169"/>
      <c r="AB169"/>
      <c r="AC169"/>
      <c r="AD169"/>
    </row>
    <row r="170" spans="16:30" ht="15">
      <c r="P170"/>
      <c r="Q170"/>
      <c r="R170"/>
      <c r="S170"/>
      <c r="Y170"/>
      <c r="Z170"/>
      <c r="AA170"/>
      <c r="AB170"/>
      <c r="AC170"/>
      <c r="AD170"/>
    </row>
    <row r="171" spans="16:30" ht="15">
      <c r="P171"/>
      <c r="Q171"/>
      <c r="R171"/>
      <c r="S171"/>
      <c r="Y171"/>
      <c r="Z171"/>
      <c r="AA171"/>
      <c r="AB171"/>
      <c r="AC171"/>
      <c r="AD171"/>
    </row>
    <row r="172" spans="16:30" ht="15">
      <c r="P172"/>
      <c r="Q172"/>
      <c r="R172"/>
      <c r="S172"/>
      <c r="Y172"/>
      <c r="Z172"/>
      <c r="AA172"/>
      <c r="AB172"/>
      <c r="AC172"/>
      <c r="AD172"/>
    </row>
    <row r="173" spans="16:30" ht="15">
      <c r="P173"/>
      <c r="Q173"/>
      <c r="R173"/>
      <c r="S173"/>
      <c r="Y173"/>
      <c r="Z173"/>
      <c r="AA173"/>
      <c r="AB173"/>
      <c r="AC173"/>
      <c r="AD173"/>
    </row>
    <row r="174" spans="16:30" ht="15">
      <c r="P174"/>
      <c r="Q174"/>
      <c r="R174"/>
      <c r="S174"/>
      <c r="Y174"/>
      <c r="Z174"/>
      <c r="AA174"/>
      <c r="AB174"/>
      <c r="AC174"/>
      <c r="AD174"/>
    </row>
    <row r="175" spans="16:30" ht="15">
      <c r="P175"/>
      <c r="Q175"/>
      <c r="R175"/>
      <c r="S175"/>
      <c r="Y175"/>
      <c r="Z175"/>
      <c r="AA175"/>
      <c r="AB175"/>
      <c r="AC175"/>
      <c r="AD175"/>
    </row>
    <row r="176" spans="16:30" ht="15">
      <c r="P176"/>
      <c r="Q176"/>
      <c r="R176"/>
      <c r="S176"/>
      <c r="Y176"/>
      <c r="Z176"/>
      <c r="AA176"/>
      <c r="AB176"/>
      <c r="AC176"/>
      <c r="AD176"/>
    </row>
    <row r="177" spans="16:30" ht="15">
      <c r="P177"/>
      <c r="Q177"/>
      <c r="R177"/>
      <c r="S177"/>
      <c r="Y177"/>
      <c r="Z177"/>
      <c r="AA177"/>
      <c r="AB177"/>
      <c r="AC177"/>
      <c r="AD177"/>
    </row>
    <row r="178" spans="16:30" ht="15">
      <c r="P178"/>
      <c r="Q178"/>
      <c r="R178"/>
      <c r="S178"/>
      <c r="Y178"/>
      <c r="Z178"/>
      <c r="AA178"/>
      <c r="AB178"/>
      <c r="AC178"/>
      <c r="AD178"/>
    </row>
    <row r="179" spans="16:30" ht="15">
      <c r="P179"/>
      <c r="Q179"/>
      <c r="R179"/>
      <c r="S179"/>
      <c r="Y179"/>
      <c r="Z179"/>
      <c r="AA179"/>
      <c r="AB179"/>
      <c r="AC179"/>
      <c r="AD179"/>
    </row>
    <row r="180" spans="16:30" ht="15">
      <c r="P180"/>
      <c r="Q180"/>
      <c r="R180"/>
      <c r="S180"/>
      <c r="Y180"/>
      <c r="Z180"/>
      <c r="AA180"/>
      <c r="AB180"/>
      <c r="AC180"/>
      <c r="AD180"/>
    </row>
    <row r="181" spans="16:30" ht="15">
      <c r="P181"/>
      <c r="Q181"/>
      <c r="R181"/>
      <c r="S181"/>
      <c r="Y181"/>
      <c r="Z181"/>
      <c r="AA181"/>
      <c r="AB181"/>
      <c r="AC181"/>
      <c r="AD181"/>
    </row>
    <row r="182" spans="16:30" ht="15">
      <c r="P182"/>
      <c r="Q182"/>
      <c r="R182"/>
      <c r="S182"/>
      <c r="Y182"/>
      <c r="Z182"/>
      <c r="AA182"/>
      <c r="AB182"/>
      <c r="AC182"/>
      <c r="AD182"/>
    </row>
    <row r="183" spans="16:30" ht="15">
      <c r="P183"/>
      <c r="Q183"/>
      <c r="R183"/>
      <c r="S183"/>
      <c r="Y183"/>
      <c r="Z183"/>
      <c r="AA183"/>
      <c r="AB183"/>
      <c r="AC183"/>
      <c r="AD183"/>
    </row>
    <row r="184" spans="16:30" ht="15">
      <c r="P184"/>
      <c r="Q184"/>
      <c r="R184"/>
      <c r="S184"/>
      <c r="Y184"/>
      <c r="Z184"/>
      <c r="AA184"/>
      <c r="AB184"/>
      <c r="AC184"/>
      <c r="AD184"/>
    </row>
    <row r="185" spans="16:30" ht="15">
      <c r="P185"/>
      <c r="Q185"/>
      <c r="R185"/>
      <c r="S185"/>
      <c r="Y185"/>
      <c r="Z185"/>
      <c r="AA185"/>
      <c r="AB185"/>
      <c r="AC185"/>
      <c r="AD185"/>
    </row>
    <row r="186" spans="16:30" ht="15">
      <c r="P186"/>
      <c r="Q186"/>
      <c r="R186"/>
      <c r="S186"/>
      <c r="Y186"/>
      <c r="Z186"/>
      <c r="AA186"/>
      <c r="AB186"/>
      <c r="AC186"/>
      <c r="AD186"/>
    </row>
    <row r="187" spans="16:30" ht="15">
      <c r="P187"/>
      <c r="Q187"/>
      <c r="R187"/>
      <c r="S187"/>
      <c r="Y187"/>
      <c r="Z187"/>
      <c r="AA187"/>
      <c r="AB187"/>
      <c r="AC187"/>
      <c r="AD187"/>
    </row>
    <row r="188" spans="16:30" ht="15">
      <c r="P188"/>
      <c r="Q188"/>
      <c r="R188"/>
      <c r="S188"/>
      <c r="Y188"/>
      <c r="Z188"/>
      <c r="AA188"/>
      <c r="AB188"/>
      <c r="AC188"/>
      <c r="AD188"/>
    </row>
    <row r="189" spans="16:30" ht="15">
      <c r="P189"/>
      <c r="Q189"/>
      <c r="R189"/>
      <c r="S189"/>
      <c r="Y189"/>
      <c r="Z189"/>
      <c r="AA189"/>
      <c r="AB189"/>
      <c r="AC189"/>
      <c r="AD189"/>
    </row>
    <row r="190" spans="16:30" ht="15">
      <c r="P190"/>
      <c r="Q190"/>
      <c r="R190"/>
      <c r="S190"/>
      <c r="Y190"/>
      <c r="Z190"/>
      <c r="AA190"/>
      <c r="AB190"/>
      <c r="AC190"/>
      <c r="AD190"/>
    </row>
    <row r="191" spans="16:30" ht="15">
      <c r="P191"/>
      <c r="Q191"/>
      <c r="R191"/>
      <c r="S191"/>
      <c r="Y191"/>
      <c r="Z191"/>
      <c r="AA191"/>
      <c r="AB191"/>
      <c r="AC191"/>
      <c r="AD191"/>
    </row>
    <row r="192" spans="16:30" ht="15">
      <c r="P192"/>
      <c r="Q192"/>
      <c r="R192"/>
      <c r="S192"/>
      <c r="Y192"/>
      <c r="Z192"/>
      <c r="AA192"/>
      <c r="AB192"/>
      <c r="AC192"/>
      <c r="AD192"/>
    </row>
    <row r="193" spans="16:30" ht="15">
      <c r="P193"/>
      <c r="Q193"/>
      <c r="R193"/>
      <c r="S193"/>
      <c r="Y193"/>
      <c r="Z193"/>
      <c r="AA193"/>
      <c r="AB193"/>
      <c r="AC193"/>
      <c r="AD193"/>
    </row>
    <row r="194" spans="16:30" ht="15">
      <c r="P194"/>
      <c r="Q194"/>
      <c r="R194"/>
      <c r="S194"/>
      <c r="Y194"/>
      <c r="Z194"/>
      <c r="AA194"/>
      <c r="AB194"/>
      <c r="AC194"/>
      <c r="AD194"/>
    </row>
    <row r="195" spans="16:30" ht="15">
      <c r="P195"/>
      <c r="Q195"/>
      <c r="R195"/>
      <c r="S195"/>
      <c r="Y195"/>
      <c r="Z195"/>
      <c r="AA195"/>
      <c r="AB195"/>
      <c r="AC195"/>
      <c r="AD195"/>
    </row>
    <row r="196" spans="16:30" ht="15">
      <c r="P196"/>
      <c r="Q196"/>
      <c r="R196"/>
      <c r="S196"/>
      <c r="Y196"/>
      <c r="Z196"/>
      <c r="AA196"/>
      <c r="AB196"/>
      <c r="AC196"/>
      <c r="AD196"/>
    </row>
    <row r="197" spans="16:30" ht="15">
      <c r="P197"/>
      <c r="Q197"/>
      <c r="R197"/>
      <c r="S197"/>
      <c r="Y197"/>
      <c r="Z197"/>
      <c r="AA197"/>
      <c r="AB197"/>
      <c r="AC197"/>
      <c r="AD197"/>
    </row>
    <row r="198" spans="16:30" ht="15">
      <c r="P198"/>
      <c r="Q198"/>
      <c r="R198"/>
      <c r="S198"/>
      <c r="Y198"/>
      <c r="Z198"/>
      <c r="AA198"/>
      <c r="AB198"/>
      <c r="AC198"/>
      <c r="AD198"/>
    </row>
    <row r="199" spans="16:30" ht="15">
      <c r="P199"/>
      <c r="Q199"/>
      <c r="R199"/>
      <c r="S199"/>
      <c r="Y199"/>
      <c r="Z199"/>
      <c r="AA199"/>
      <c r="AB199"/>
      <c r="AC199"/>
      <c r="AD199"/>
    </row>
    <row r="200" spans="16:30" ht="15">
      <c r="P200"/>
      <c r="Q200"/>
      <c r="R200"/>
      <c r="S200"/>
      <c r="Y200"/>
      <c r="Z200"/>
      <c r="AA200"/>
      <c r="AB200"/>
      <c r="AC200"/>
      <c r="AD200"/>
    </row>
    <row r="201" spans="16:30" ht="15">
      <c r="P201"/>
      <c r="Q201"/>
      <c r="R201"/>
      <c r="S201"/>
      <c r="Y201"/>
      <c r="Z201"/>
      <c r="AA201"/>
      <c r="AB201"/>
      <c r="AC201"/>
      <c r="AD201"/>
    </row>
    <row r="202" spans="16:30" ht="15">
      <c r="P202"/>
      <c r="Q202"/>
      <c r="R202"/>
      <c r="S202"/>
      <c r="Y202"/>
      <c r="Z202"/>
      <c r="AA202"/>
      <c r="AB202"/>
      <c r="AC202"/>
      <c r="AD202"/>
    </row>
    <row r="203" spans="16:30" ht="15">
      <c r="P203"/>
      <c r="Q203"/>
      <c r="R203"/>
      <c r="S203"/>
      <c r="Y203"/>
      <c r="Z203"/>
      <c r="AA203"/>
      <c r="AB203"/>
      <c r="AC203"/>
      <c r="AD203"/>
    </row>
    <row r="204" spans="16:30" ht="15">
      <c r="P204"/>
      <c r="Q204"/>
      <c r="R204"/>
      <c r="S204"/>
      <c r="Y204"/>
      <c r="Z204"/>
      <c r="AA204"/>
      <c r="AB204"/>
      <c r="AC204"/>
      <c r="AD204"/>
    </row>
    <row r="205" spans="16:30" ht="15">
      <c r="P205"/>
      <c r="Q205"/>
      <c r="R205"/>
      <c r="S205"/>
      <c r="Y205"/>
      <c r="Z205"/>
      <c r="AA205"/>
      <c r="AB205"/>
      <c r="AC205"/>
      <c r="AD205"/>
    </row>
    <row r="206" spans="16:30" ht="15">
      <c r="P206"/>
      <c r="Q206"/>
      <c r="R206"/>
      <c r="S206"/>
      <c r="Y206"/>
      <c r="Z206"/>
      <c r="AA206"/>
      <c r="AB206"/>
      <c r="AC206"/>
      <c r="AD206"/>
    </row>
    <row r="207" spans="16:30" ht="15">
      <c r="P207"/>
      <c r="Q207"/>
      <c r="R207"/>
      <c r="S207"/>
      <c r="Y207"/>
      <c r="Z207"/>
      <c r="AA207"/>
      <c r="AB207"/>
      <c r="AC207"/>
      <c r="AD207"/>
    </row>
    <row r="208" spans="16:30" ht="15">
      <c r="P208"/>
      <c r="Q208"/>
      <c r="R208"/>
      <c r="S208"/>
      <c r="Y208"/>
      <c r="Z208"/>
      <c r="AA208"/>
      <c r="AB208"/>
      <c r="AC208"/>
      <c r="AD208"/>
    </row>
    <row r="209" spans="16:30" ht="15">
      <c r="P209"/>
      <c r="Q209"/>
      <c r="R209"/>
      <c r="S209"/>
      <c r="Y209"/>
      <c r="Z209"/>
      <c r="AA209"/>
      <c r="AB209"/>
      <c r="AC209"/>
      <c r="AD209"/>
    </row>
    <row r="210" spans="16:30" ht="15">
      <c r="P210"/>
      <c r="Q210"/>
      <c r="R210"/>
      <c r="S210"/>
      <c r="Y210"/>
      <c r="Z210"/>
      <c r="AA210"/>
      <c r="AB210"/>
      <c r="AC210"/>
      <c r="AD210"/>
    </row>
    <row r="211" spans="16:30" ht="15">
      <c r="P211"/>
      <c r="Q211"/>
      <c r="R211"/>
      <c r="S211"/>
      <c r="Y211"/>
      <c r="Z211"/>
      <c r="AA211"/>
      <c r="AB211"/>
      <c r="AC211"/>
      <c r="AD211"/>
    </row>
    <row r="212" spans="16:30" ht="15">
      <c r="P212"/>
      <c r="Q212"/>
      <c r="R212"/>
      <c r="S212"/>
      <c r="Y212"/>
      <c r="Z212"/>
      <c r="AA212"/>
      <c r="AB212"/>
      <c r="AC212"/>
      <c r="AD212"/>
    </row>
    <row r="213" spans="16:30" ht="15">
      <c r="P213"/>
      <c r="Q213"/>
      <c r="R213"/>
      <c r="S213"/>
      <c r="Y213"/>
      <c r="Z213"/>
      <c r="AA213"/>
      <c r="AB213"/>
      <c r="AC213"/>
      <c r="AD213"/>
    </row>
    <row r="214" spans="16:30" ht="15">
      <c r="P214"/>
      <c r="Q214"/>
      <c r="R214"/>
      <c r="S214"/>
      <c r="Y214"/>
      <c r="Z214"/>
      <c r="AA214"/>
      <c r="AB214"/>
      <c r="AC214"/>
      <c r="AD214"/>
    </row>
    <row r="215" spans="16:30" ht="15">
      <c r="P215"/>
      <c r="Q215"/>
      <c r="R215"/>
      <c r="S215"/>
      <c r="Y215"/>
      <c r="Z215"/>
      <c r="AA215"/>
      <c r="AB215"/>
      <c r="AC215"/>
      <c r="AD215"/>
    </row>
    <row r="216" spans="16:30" ht="15">
      <c r="P216"/>
      <c r="Q216"/>
      <c r="R216"/>
      <c r="S216"/>
      <c r="Y216"/>
      <c r="Z216"/>
      <c r="AA216"/>
      <c r="AB216"/>
      <c r="AC216"/>
      <c r="AD216"/>
    </row>
    <row r="217" spans="16:30" ht="15">
      <c r="P217"/>
      <c r="Q217"/>
      <c r="R217"/>
      <c r="S217"/>
      <c r="Y217"/>
      <c r="Z217"/>
      <c r="AA217"/>
      <c r="AB217"/>
      <c r="AC217"/>
      <c r="AD217"/>
    </row>
    <row r="218" spans="16:30" ht="15">
      <c r="P218"/>
      <c r="Q218"/>
      <c r="R218"/>
      <c r="S218"/>
      <c r="Y218"/>
      <c r="Z218"/>
      <c r="AA218"/>
      <c r="AB218"/>
      <c r="AC218"/>
      <c r="AD218"/>
    </row>
    <row r="219" spans="16:30" ht="15">
      <c r="P219"/>
      <c r="Q219"/>
      <c r="R219"/>
      <c r="S219"/>
      <c r="Y219"/>
      <c r="Z219"/>
      <c r="AA219"/>
      <c r="AB219"/>
      <c r="AC219"/>
      <c r="AD219"/>
    </row>
    <row r="220" spans="16:30" ht="15">
      <c r="P220"/>
      <c r="Q220"/>
      <c r="R220"/>
      <c r="S220"/>
      <c r="Y220"/>
      <c r="Z220"/>
      <c r="AA220"/>
      <c r="AB220"/>
      <c r="AC220"/>
      <c r="AD220"/>
    </row>
    <row r="221" spans="16:30" ht="15">
      <c r="P221"/>
      <c r="Q221"/>
      <c r="R221"/>
      <c r="S221"/>
      <c r="Y221"/>
      <c r="Z221"/>
      <c r="AA221"/>
      <c r="AB221"/>
      <c r="AC221"/>
      <c r="AD221"/>
    </row>
    <row r="222" spans="16:30" ht="15">
      <c r="P222"/>
      <c r="Q222"/>
      <c r="R222"/>
      <c r="S222"/>
      <c r="Y222"/>
      <c r="Z222"/>
      <c r="AA222"/>
      <c r="AB222"/>
      <c r="AC222"/>
      <c r="AD222"/>
    </row>
    <row r="223" spans="16:30" ht="15">
      <c r="P223"/>
      <c r="Q223"/>
      <c r="R223"/>
      <c r="S223"/>
      <c r="Y223"/>
      <c r="Z223"/>
      <c r="AA223"/>
      <c r="AB223"/>
      <c r="AC223"/>
      <c r="AD223"/>
    </row>
    <row r="224" spans="16:30" ht="15">
      <c r="P224"/>
      <c r="Q224"/>
      <c r="R224"/>
      <c r="S224"/>
      <c r="Y224"/>
      <c r="Z224"/>
      <c r="AA224"/>
      <c r="AB224"/>
      <c r="AC224"/>
      <c r="AD224"/>
    </row>
    <row r="225" spans="16:30" ht="15">
      <c r="P225"/>
      <c r="Q225"/>
      <c r="R225"/>
      <c r="S225"/>
      <c r="Y225"/>
      <c r="Z225"/>
      <c r="AA225"/>
      <c r="AB225"/>
      <c r="AC225"/>
      <c r="AD225"/>
    </row>
    <row r="226" spans="16:30" ht="15">
      <c r="P226"/>
      <c r="Q226"/>
      <c r="R226"/>
      <c r="S226"/>
      <c r="Y226"/>
      <c r="Z226"/>
      <c r="AA226"/>
      <c r="AB226"/>
      <c r="AC226"/>
      <c r="AD226"/>
    </row>
    <row r="227" spans="16:30" ht="15">
      <c r="P227"/>
      <c r="Q227"/>
      <c r="R227"/>
      <c r="S227"/>
      <c r="Y227"/>
      <c r="Z227"/>
      <c r="AA227"/>
      <c r="AB227"/>
      <c r="AC227"/>
      <c r="AD227"/>
    </row>
    <row r="228" spans="16:30" ht="15">
      <c r="P228"/>
      <c r="Q228"/>
      <c r="R228"/>
      <c r="S228"/>
      <c r="Y228"/>
      <c r="Z228"/>
      <c r="AA228"/>
      <c r="AB228"/>
      <c r="AC228"/>
      <c r="AD228"/>
    </row>
    <row r="229" spans="16:30" ht="15">
      <c r="P229"/>
      <c r="Q229"/>
      <c r="R229"/>
      <c r="S229"/>
      <c r="Y229"/>
      <c r="Z229"/>
      <c r="AA229"/>
      <c r="AB229"/>
      <c r="AC229"/>
      <c r="AD229"/>
    </row>
    <row r="230" spans="16:30" ht="15">
      <c r="P230"/>
      <c r="Q230"/>
      <c r="R230"/>
      <c r="S230"/>
      <c r="Y230"/>
      <c r="Z230"/>
      <c r="AA230"/>
      <c r="AB230"/>
      <c r="AC230"/>
      <c r="AD230"/>
    </row>
    <row r="231" spans="16:30" ht="15">
      <c r="P231"/>
      <c r="Q231"/>
      <c r="R231"/>
      <c r="S231"/>
      <c r="Y231"/>
      <c r="Z231"/>
      <c r="AA231"/>
      <c r="AB231"/>
      <c r="AC231"/>
      <c r="AD231"/>
    </row>
    <row r="232" spans="16:30" ht="15">
      <c r="P232"/>
      <c r="Q232"/>
      <c r="R232"/>
      <c r="S232"/>
      <c r="Y232"/>
      <c r="Z232"/>
      <c r="AA232"/>
      <c r="AB232"/>
      <c r="AC232"/>
      <c r="AD232"/>
    </row>
    <row r="233" spans="16:30" ht="15">
      <c r="P233"/>
      <c r="Q233"/>
      <c r="R233"/>
      <c r="S233"/>
      <c r="Y233"/>
      <c r="Z233"/>
      <c r="AA233"/>
      <c r="AB233"/>
      <c r="AC233"/>
      <c r="AD233"/>
    </row>
    <row r="234" spans="16:30" ht="15">
      <c r="P234"/>
      <c r="Q234"/>
      <c r="R234"/>
      <c r="S234"/>
      <c r="Y234"/>
      <c r="Z234"/>
      <c r="AA234"/>
      <c r="AB234"/>
      <c r="AC234"/>
      <c r="AD234"/>
    </row>
    <row r="235" spans="16:30" ht="15">
      <c r="P235"/>
      <c r="Q235"/>
      <c r="R235"/>
      <c r="S235"/>
      <c r="Y235"/>
      <c r="Z235"/>
      <c r="AA235"/>
      <c r="AB235"/>
      <c r="AC235"/>
      <c r="AD235"/>
    </row>
    <row r="236" spans="16:30" ht="15">
      <c r="P236"/>
      <c r="Q236"/>
      <c r="R236"/>
      <c r="S236"/>
      <c r="Y236"/>
      <c r="Z236"/>
      <c r="AA236"/>
      <c r="AB236"/>
      <c r="AC236"/>
      <c r="AD236"/>
    </row>
    <row r="237" spans="16:30" ht="15">
      <c r="P237"/>
      <c r="Q237"/>
      <c r="R237"/>
      <c r="S237"/>
      <c r="Y237"/>
      <c r="Z237"/>
      <c r="AA237"/>
      <c r="AB237"/>
      <c r="AC237"/>
      <c r="AD237"/>
    </row>
    <row r="238" spans="16:30" ht="15">
      <c r="P238"/>
      <c r="Q238"/>
      <c r="R238"/>
      <c r="S238"/>
      <c r="Y238"/>
      <c r="Z238"/>
      <c r="AA238"/>
      <c r="AB238"/>
      <c r="AC238"/>
      <c r="AD238"/>
    </row>
    <row r="239" spans="16:30" ht="15">
      <c r="P239"/>
      <c r="Q239"/>
      <c r="R239"/>
      <c r="S239"/>
      <c r="Y239"/>
      <c r="Z239"/>
      <c r="AA239"/>
      <c r="AB239"/>
      <c r="AC239"/>
      <c r="AD239"/>
    </row>
    <row r="240" spans="16:30" ht="15">
      <c r="P240"/>
      <c r="Q240"/>
      <c r="R240"/>
      <c r="S240"/>
      <c r="Y240"/>
      <c r="Z240"/>
      <c r="AA240"/>
      <c r="AB240"/>
      <c r="AC240"/>
      <c r="AD240"/>
    </row>
    <row r="241" spans="16:30" ht="15">
      <c r="P241"/>
      <c r="Q241"/>
      <c r="R241"/>
      <c r="S241"/>
      <c r="Y241"/>
      <c r="Z241"/>
      <c r="AA241"/>
      <c r="AB241"/>
      <c r="AC241"/>
      <c r="AD241"/>
    </row>
    <row r="242" spans="16:30" ht="15">
      <c r="P242"/>
      <c r="Q242"/>
      <c r="R242"/>
      <c r="S242"/>
      <c r="Y242"/>
      <c r="Z242"/>
      <c r="AA242"/>
      <c r="AB242"/>
      <c r="AC242"/>
      <c r="AD242"/>
    </row>
    <row r="243" spans="16:30" ht="15">
      <c r="P243"/>
      <c r="Q243"/>
      <c r="R243"/>
      <c r="S243"/>
      <c r="Y243"/>
      <c r="Z243"/>
      <c r="AA243"/>
      <c r="AB243"/>
      <c r="AC243"/>
      <c r="AD243"/>
    </row>
    <row r="244" spans="16:30" ht="15">
      <c r="P244"/>
      <c r="Q244"/>
      <c r="R244"/>
      <c r="S244"/>
      <c r="Y244"/>
      <c r="Z244"/>
      <c r="AA244"/>
      <c r="AB244"/>
      <c r="AC244"/>
      <c r="AD244"/>
    </row>
    <row r="245" spans="16:30" ht="15">
      <c r="P245"/>
      <c r="Q245"/>
      <c r="R245"/>
      <c r="S245"/>
      <c r="Y245"/>
      <c r="Z245"/>
      <c r="AA245"/>
      <c r="AB245"/>
      <c r="AC245"/>
      <c r="AD245"/>
    </row>
    <row r="246" spans="16:30" ht="15">
      <c r="P246"/>
      <c r="Q246"/>
      <c r="R246"/>
      <c r="S246"/>
      <c r="Y246"/>
      <c r="Z246"/>
      <c r="AA246"/>
      <c r="AB246"/>
      <c r="AC246"/>
      <c r="AD246"/>
    </row>
    <row r="247" spans="16:30" ht="15">
      <c r="P247"/>
      <c r="Q247"/>
      <c r="R247"/>
      <c r="S247"/>
      <c r="Y247"/>
      <c r="Z247"/>
      <c r="AA247"/>
      <c r="AB247"/>
      <c r="AC247"/>
      <c r="AD247"/>
    </row>
    <row r="248" spans="16:30" ht="15">
      <c r="P248"/>
      <c r="Q248"/>
      <c r="R248"/>
      <c r="S248"/>
      <c r="Y248"/>
      <c r="Z248"/>
      <c r="AA248"/>
      <c r="AB248"/>
      <c r="AC248"/>
      <c r="AD248"/>
    </row>
    <row r="249" spans="16:30" ht="15">
      <c r="P249"/>
      <c r="Q249"/>
      <c r="R249"/>
      <c r="S249"/>
      <c r="Y249"/>
      <c r="Z249"/>
      <c r="AA249"/>
      <c r="AB249"/>
      <c r="AC249"/>
      <c r="AD249"/>
    </row>
    <row r="250" spans="16:30" ht="15">
      <c r="P250"/>
      <c r="Q250"/>
      <c r="R250"/>
      <c r="S250"/>
      <c r="Y250"/>
      <c r="Z250"/>
      <c r="AA250"/>
      <c r="AB250"/>
      <c r="AC250"/>
      <c r="AD250"/>
    </row>
    <row r="251" spans="16:30" ht="15">
      <c r="P251"/>
      <c r="Q251"/>
      <c r="R251"/>
      <c r="S251"/>
      <c r="Y251"/>
      <c r="Z251"/>
      <c r="AA251"/>
      <c r="AB251"/>
      <c r="AC251"/>
      <c r="AD251"/>
    </row>
    <row r="252" spans="16:30" ht="15">
      <c r="P252"/>
      <c r="Q252"/>
      <c r="R252"/>
      <c r="S252"/>
      <c r="Y252"/>
      <c r="Z252"/>
      <c r="AA252"/>
      <c r="AB252"/>
      <c r="AC252"/>
      <c r="AD252"/>
    </row>
    <row r="253" spans="16:30" ht="15">
      <c r="P253"/>
      <c r="Q253"/>
      <c r="R253"/>
      <c r="S253"/>
      <c r="Y253"/>
      <c r="Z253"/>
      <c r="AA253"/>
      <c r="AB253"/>
      <c r="AC253"/>
      <c r="AD253"/>
    </row>
    <row r="254" spans="16:30" ht="15">
      <c r="P254"/>
      <c r="Q254"/>
      <c r="R254"/>
      <c r="S254"/>
      <c r="Y254"/>
      <c r="Z254"/>
      <c r="AA254"/>
      <c r="AB254"/>
      <c r="AC254"/>
      <c r="AD254"/>
    </row>
    <row r="255" spans="16:30" ht="15">
      <c r="P255"/>
      <c r="Q255"/>
      <c r="R255"/>
      <c r="S255"/>
      <c r="Y255"/>
      <c r="Z255"/>
      <c r="AA255"/>
      <c r="AB255"/>
      <c r="AC255"/>
      <c r="AD255"/>
    </row>
    <row r="256" spans="16:30" ht="15">
      <c r="P256"/>
      <c r="Q256"/>
      <c r="R256"/>
      <c r="S256"/>
      <c r="Y256"/>
      <c r="Z256"/>
      <c r="AA256"/>
      <c r="AB256"/>
      <c r="AC256"/>
      <c r="AD256"/>
    </row>
    <row r="257" spans="16:30" ht="15">
      <c r="P257"/>
      <c r="Q257"/>
      <c r="R257"/>
      <c r="S257"/>
      <c r="Y257"/>
      <c r="Z257"/>
      <c r="AA257"/>
      <c r="AB257"/>
      <c r="AC257"/>
      <c r="AD257"/>
    </row>
    <row r="258" spans="16:30" ht="15">
      <c r="P258"/>
      <c r="Q258"/>
      <c r="R258"/>
      <c r="S258"/>
      <c r="Y258"/>
      <c r="Z258"/>
      <c r="AA258"/>
      <c r="AB258"/>
      <c r="AC258"/>
      <c r="AD258"/>
    </row>
    <row r="259" spans="16:30" ht="15">
      <c r="P259"/>
      <c r="Q259"/>
      <c r="R259"/>
      <c r="S259"/>
      <c r="Y259"/>
      <c r="Z259"/>
      <c r="AA259"/>
      <c r="AB259"/>
      <c r="AC259"/>
      <c r="AD259"/>
    </row>
    <row r="260" spans="16:30" ht="15">
      <c r="P260"/>
      <c r="Q260"/>
      <c r="R260"/>
      <c r="S260"/>
      <c r="Y260"/>
      <c r="Z260"/>
      <c r="AA260"/>
      <c r="AB260"/>
      <c r="AC260"/>
      <c r="AD260"/>
    </row>
    <row r="261" spans="16:30" ht="15">
      <c r="P261"/>
      <c r="Q261"/>
      <c r="R261"/>
      <c r="S261"/>
      <c r="Y261"/>
      <c r="Z261"/>
      <c r="AA261"/>
      <c r="AB261"/>
      <c r="AC261"/>
      <c r="AD261"/>
    </row>
    <row r="262" spans="16:30" ht="15">
      <c r="P262"/>
      <c r="Q262"/>
      <c r="R262"/>
      <c r="S262"/>
      <c r="Y262"/>
      <c r="Z262"/>
      <c r="AA262"/>
      <c r="AB262"/>
      <c r="AC262"/>
      <c r="AD262"/>
    </row>
    <row r="263" spans="16:30" ht="15">
      <c r="P263"/>
      <c r="Q263"/>
      <c r="R263"/>
      <c r="S263"/>
      <c r="Y263"/>
      <c r="Z263"/>
      <c r="AA263"/>
      <c r="AB263"/>
      <c r="AC263"/>
      <c r="AD263"/>
    </row>
    <row r="264" spans="16:30" ht="15">
      <c r="P264"/>
      <c r="Q264"/>
      <c r="R264"/>
      <c r="S264"/>
      <c r="Y264"/>
      <c r="Z264"/>
      <c r="AA264"/>
      <c r="AB264"/>
      <c r="AC264"/>
      <c r="AD264"/>
    </row>
    <row r="265" spans="16:30" ht="15">
      <c r="P265"/>
      <c r="Q265"/>
      <c r="R265"/>
      <c r="S265"/>
      <c r="Y265"/>
      <c r="Z265"/>
      <c r="AA265"/>
      <c r="AB265"/>
      <c r="AC265"/>
      <c r="AD265"/>
    </row>
    <row r="266" spans="16:30" ht="15">
      <c r="P266"/>
      <c r="Q266"/>
      <c r="R266"/>
      <c r="S266"/>
      <c r="Y266"/>
      <c r="Z266"/>
      <c r="AA266"/>
      <c r="AB266"/>
      <c r="AC266"/>
      <c r="AD266"/>
    </row>
    <row r="267" spans="16:30" ht="15">
      <c r="P267"/>
      <c r="Q267"/>
      <c r="R267"/>
      <c r="S267"/>
      <c r="Y267"/>
      <c r="Z267"/>
      <c r="AA267"/>
      <c r="AB267"/>
      <c r="AC267"/>
      <c r="AD267"/>
    </row>
    <row r="268" spans="16:30" ht="15">
      <c r="P268"/>
      <c r="Q268"/>
      <c r="R268"/>
      <c r="S268"/>
      <c r="Y268"/>
      <c r="Z268"/>
      <c r="AA268"/>
      <c r="AB268"/>
      <c r="AC268"/>
      <c r="AD268"/>
    </row>
    <row r="269" spans="16:30" ht="15">
      <c r="P269"/>
      <c r="Q269"/>
      <c r="R269"/>
      <c r="S269"/>
      <c r="Y269"/>
      <c r="Z269"/>
      <c r="AA269"/>
      <c r="AB269"/>
      <c r="AC269"/>
      <c r="AD269"/>
    </row>
    <row r="270" spans="16:30" ht="15">
      <c r="P270"/>
      <c r="Q270"/>
      <c r="R270"/>
      <c r="S270"/>
      <c r="Y270"/>
      <c r="Z270"/>
      <c r="AA270"/>
      <c r="AB270"/>
      <c r="AC270"/>
      <c r="AD270"/>
    </row>
    <row r="271" spans="16:30" ht="15">
      <c r="P271"/>
      <c r="Q271"/>
      <c r="R271"/>
      <c r="S271"/>
      <c r="Y271"/>
      <c r="Z271"/>
      <c r="AA271"/>
      <c r="AB271"/>
      <c r="AC271"/>
      <c r="AD271"/>
    </row>
    <row r="272" spans="16:30" ht="15">
      <c r="P272"/>
      <c r="Q272"/>
      <c r="R272"/>
      <c r="S272"/>
      <c r="Y272"/>
      <c r="Z272"/>
      <c r="AA272"/>
      <c r="AB272"/>
      <c r="AC272"/>
      <c r="AD272"/>
    </row>
    <row r="273" spans="16:30" ht="15">
      <c r="P273"/>
      <c r="Q273"/>
      <c r="R273"/>
      <c r="S273"/>
      <c r="Y273"/>
      <c r="Z273"/>
      <c r="AA273"/>
      <c r="AB273"/>
      <c r="AC273"/>
      <c r="AD273"/>
    </row>
    <row r="274" spans="16:30" ht="15">
      <c r="P274"/>
      <c r="Q274"/>
      <c r="R274"/>
      <c r="S274"/>
      <c r="Y274"/>
      <c r="Z274"/>
      <c r="AA274"/>
      <c r="AB274"/>
      <c r="AC274"/>
      <c r="AD274"/>
    </row>
    <row r="275" spans="16:30" ht="15">
      <c r="P275"/>
      <c r="Q275"/>
      <c r="R275"/>
      <c r="S275"/>
      <c r="Y275"/>
      <c r="Z275"/>
      <c r="AA275"/>
      <c r="AB275"/>
      <c r="AC275"/>
      <c r="AD275"/>
    </row>
    <row r="276" spans="16:30" ht="15">
      <c r="P276"/>
      <c r="Q276"/>
      <c r="R276"/>
      <c r="S276"/>
      <c r="Y276"/>
      <c r="Z276"/>
      <c r="AA276"/>
      <c r="AB276"/>
      <c r="AC276"/>
      <c r="AD276"/>
    </row>
    <row r="277" spans="16:30" ht="15">
      <c r="P277"/>
      <c r="Q277"/>
      <c r="R277"/>
      <c r="S277"/>
      <c r="Y277"/>
      <c r="Z277"/>
      <c r="AA277"/>
      <c r="AB277"/>
      <c r="AC277"/>
      <c r="AD277"/>
    </row>
    <row r="278" spans="16:30" ht="15">
      <c r="P278"/>
      <c r="Q278"/>
      <c r="R278"/>
      <c r="S278"/>
      <c r="Y278"/>
      <c r="Z278"/>
      <c r="AA278"/>
      <c r="AB278"/>
      <c r="AC278"/>
      <c r="AD278"/>
    </row>
    <row r="279" spans="16:30" ht="15">
      <c r="P279"/>
      <c r="Q279"/>
      <c r="R279"/>
      <c r="S279"/>
      <c r="Y279"/>
      <c r="Z279"/>
      <c r="AA279"/>
      <c r="AB279"/>
      <c r="AC279"/>
      <c r="AD279"/>
    </row>
    <row r="280" spans="16:30" ht="15">
      <c r="P280"/>
      <c r="Q280"/>
      <c r="R280"/>
      <c r="S280"/>
      <c r="Y280"/>
      <c r="Z280"/>
      <c r="AA280"/>
      <c r="AB280"/>
      <c r="AC280"/>
      <c r="AD280"/>
    </row>
    <row r="281" spans="16:30" ht="15">
      <c r="P281"/>
      <c r="Q281"/>
      <c r="R281"/>
      <c r="S281"/>
      <c r="Y281"/>
      <c r="Z281"/>
      <c r="AA281"/>
      <c r="AB281"/>
      <c r="AC281"/>
      <c r="AD281"/>
    </row>
    <row r="282" spans="16:30" ht="15">
      <c r="P282"/>
      <c r="Q282"/>
      <c r="R282"/>
      <c r="S282"/>
      <c r="Y282"/>
      <c r="Z282"/>
      <c r="AA282"/>
      <c r="AB282"/>
      <c r="AC282"/>
      <c r="AD282"/>
    </row>
    <row r="283" spans="16:30" ht="15">
      <c r="P283"/>
      <c r="Q283"/>
      <c r="R283"/>
      <c r="S283"/>
      <c r="Y283"/>
      <c r="Z283"/>
      <c r="AA283"/>
      <c r="AB283"/>
      <c r="AC283"/>
      <c r="AD283"/>
    </row>
    <row r="284" spans="16:19" ht="15">
      <c r="P284"/>
      <c r="Q284"/>
      <c r="R284"/>
      <c r="S284"/>
    </row>
    <row r="285" spans="16:19" ht="15">
      <c r="P285"/>
      <c r="Q285"/>
      <c r="R285"/>
      <c r="S285"/>
    </row>
    <row r="286" spans="16:19" ht="15">
      <c r="P286"/>
      <c r="Q286"/>
      <c r="R286"/>
      <c r="S286"/>
    </row>
    <row r="287" spans="16:19" ht="15">
      <c r="P287"/>
      <c r="Q287"/>
      <c r="R287"/>
      <c r="S287"/>
    </row>
    <row r="288" spans="16:19" ht="15">
      <c r="P288"/>
      <c r="Q288"/>
      <c r="R288"/>
      <c r="S288"/>
    </row>
    <row r="289" spans="16:19" ht="15">
      <c r="P289"/>
      <c r="Q289"/>
      <c r="R289"/>
      <c r="S289"/>
    </row>
    <row r="290" spans="16:19" ht="15">
      <c r="P290"/>
      <c r="Q290"/>
      <c r="R290"/>
      <c r="S290"/>
    </row>
  </sheetData>
  <sheetProtection/>
  <mergeCells count="462">
    <mergeCell ref="A139:L139"/>
    <mergeCell ref="A140:G140"/>
    <mergeCell ref="A136:B136"/>
    <mergeCell ref="C136:G136"/>
    <mergeCell ref="H136:Q136"/>
    <mergeCell ref="A134:B134"/>
    <mergeCell ref="C134:G134"/>
    <mergeCell ref="H134:Q134"/>
    <mergeCell ref="R134:U134"/>
    <mergeCell ref="R136:U136"/>
    <mergeCell ref="A135:B135"/>
    <mergeCell ref="C135:G135"/>
    <mergeCell ref="H135:Q135"/>
    <mergeCell ref="R135:U135"/>
    <mergeCell ref="R130:S131"/>
    <mergeCell ref="T130:U131"/>
    <mergeCell ref="A132:B133"/>
    <mergeCell ref="C132:G133"/>
    <mergeCell ref="H132:Q132"/>
    <mergeCell ref="R132:U133"/>
    <mergeCell ref="H133:Q133"/>
    <mergeCell ref="J130:K131"/>
    <mergeCell ref="L130:L131"/>
    <mergeCell ref="I130:I131"/>
    <mergeCell ref="J128:K129"/>
    <mergeCell ref="L128:L129"/>
    <mergeCell ref="M130:M131"/>
    <mergeCell ref="N130:O131"/>
    <mergeCell ref="P128:Q129"/>
    <mergeCell ref="M128:M129"/>
    <mergeCell ref="N128:O129"/>
    <mergeCell ref="P130:Q131"/>
    <mergeCell ref="A130:A131"/>
    <mergeCell ref="B130:C131"/>
    <mergeCell ref="E130:E131"/>
    <mergeCell ref="F130:F131"/>
    <mergeCell ref="G130:G131"/>
    <mergeCell ref="H130:H131"/>
    <mergeCell ref="T126:U126"/>
    <mergeCell ref="A128:A129"/>
    <mergeCell ref="B128:C129"/>
    <mergeCell ref="D128:E129"/>
    <mergeCell ref="F128:F129"/>
    <mergeCell ref="G128:G129"/>
    <mergeCell ref="H128:H129"/>
    <mergeCell ref="I128:I129"/>
    <mergeCell ref="T128:U129"/>
    <mergeCell ref="R128:S129"/>
    <mergeCell ref="B126:C126"/>
    <mergeCell ref="D126:E126"/>
    <mergeCell ref="J126:K126"/>
    <mergeCell ref="N126:O126"/>
    <mergeCell ref="P126:Q126"/>
    <mergeCell ref="R126:S126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J124:K124"/>
    <mergeCell ref="N124:O124"/>
    <mergeCell ref="P124:Q124"/>
    <mergeCell ref="R124:S124"/>
    <mergeCell ref="T122:U122"/>
    <mergeCell ref="B123:C123"/>
    <mergeCell ref="D123:E123"/>
    <mergeCell ref="J123:K123"/>
    <mergeCell ref="N123:O123"/>
    <mergeCell ref="P123:Q123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N115:O115"/>
    <mergeCell ref="A118:A119"/>
    <mergeCell ref="B118:S119"/>
    <mergeCell ref="T118:U119"/>
    <mergeCell ref="A120:A121"/>
    <mergeCell ref="B120:G121"/>
    <mergeCell ref="H120:L121"/>
    <mergeCell ref="M120:S121"/>
    <mergeCell ref="T120:U121"/>
    <mergeCell ref="T114:U114"/>
    <mergeCell ref="P115:Q115"/>
    <mergeCell ref="R115:S115"/>
    <mergeCell ref="T115:U115"/>
    <mergeCell ref="A116:A117"/>
    <mergeCell ref="B116:S117"/>
    <mergeCell ref="T116:U117"/>
    <mergeCell ref="B115:C115"/>
    <mergeCell ref="D115:E115"/>
    <mergeCell ref="J115:K115"/>
    <mergeCell ref="B114:C114"/>
    <mergeCell ref="D114:E114"/>
    <mergeCell ref="J114:K114"/>
    <mergeCell ref="N114:O114"/>
    <mergeCell ref="P114:Q114"/>
    <mergeCell ref="R114:S114"/>
    <mergeCell ref="A109:A110"/>
    <mergeCell ref="B109:S110"/>
    <mergeCell ref="T109:U110"/>
    <mergeCell ref="B111:S111"/>
    <mergeCell ref="T111:U111"/>
    <mergeCell ref="A112:A113"/>
    <mergeCell ref="B112:G113"/>
    <mergeCell ref="H112:L113"/>
    <mergeCell ref="M112:S113"/>
    <mergeCell ref="T112:U11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J107:K107"/>
    <mergeCell ref="N107:O107"/>
    <mergeCell ref="P107:Q107"/>
    <mergeCell ref="R107:S107"/>
    <mergeCell ref="N101:O101"/>
    <mergeCell ref="B104:S104"/>
    <mergeCell ref="T104:U104"/>
    <mergeCell ref="A105:A106"/>
    <mergeCell ref="B105:G106"/>
    <mergeCell ref="H105:L106"/>
    <mergeCell ref="M105:S106"/>
    <mergeCell ref="T105:U106"/>
    <mergeCell ref="T100:U100"/>
    <mergeCell ref="P101:Q101"/>
    <mergeCell ref="R101:S101"/>
    <mergeCell ref="T101:U101"/>
    <mergeCell ref="A102:A103"/>
    <mergeCell ref="B102:S103"/>
    <mergeCell ref="T102:U103"/>
    <mergeCell ref="B101:C101"/>
    <mergeCell ref="D101:E101"/>
    <mergeCell ref="J101:K101"/>
    <mergeCell ref="B100:C100"/>
    <mergeCell ref="D100:E100"/>
    <mergeCell ref="J100:K100"/>
    <mergeCell ref="N100:O100"/>
    <mergeCell ref="P100:Q100"/>
    <mergeCell ref="R100:S100"/>
    <mergeCell ref="A94:A96"/>
    <mergeCell ref="B94:S96"/>
    <mergeCell ref="T94:U96"/>
    <mergeCell ref="B97:S97"/>
    <mergeCell ref="T97:U97"/>
    <mergeCell ref="A98:A99"/>
    <mergeCell ref="B98:G99"/>
    <mergeCell ref="H98:L99"/>
    <mergeCell ref="M98:S99"/>
    <mergeCell ref="T98:U99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J92:K92"/>
    <mergeCell ref="N92:O92"/>
    <mergeCell ref="P92:Q92"/>
    <mergeCell ref="R92:S92"/>
    <mergeCell ref="N86:O86"/>
    <mergeCell ref="B89:S89"/>
    <mergeCell ref="T89:U89"/>
    <mergeCell ref="A90:A91"/>
    <mergeCell ref="B90:G91"/>
    <mergeCell ref="H90:L91"/>
    <mergeCell ref="M90:S91"/>
    <mergeCell ref="T90:U91"/>
    <mergeCell ref="T85:U85"/>
    <mergeCell ref="P86:Q86"/>
    <mergeCell ref="R86:S86"/>
    <mergeCell ref="T86:U86"/>
    <mergeCell ref="A87:A88"/>
    <mergeCell ref="B87:S88"/>
    <mergeCell ref="T87:U88"/>
    <mergeCell ref="B86:C86"/>
    <mergeCell ref="D86:E86"/>
    <mergeCell ref="J86:K86"/>
    <mergeCell ref="B85:C85"/>
    <mergeCell ref="D85:E85"/>
    <mergeCell ref="J85:K85"/>
    <mergeCell ref="N85:O85"/>
    <mergeCell ref="P85:Q85"/>
    <mergeCell ref="R85:S85"/>
    <mergeCell ref="A80:A81"/>
    <mergeCell ref="B80:S81"/>
    <mergeCell ref="T80:U81"/>
    <mergeCell ref="B82:S82"/>
    <mergeCell ref="T82:U82"/>
    <mergeCell ref="A83:A84"/>
    <mergeCell ref="B83:G84"/>
    <mergeCell ref="H83:L84"/>
    <mergeCell ref="M83:S84"/>
    <mergeCell ref="T83:U84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J78:K78"/>
    <mergeCell ref="N78:O78"/>
    <mergeCell ref="P78:Q78"/>
    <mergeCell ref="R78:S78"/>
    <mergeCell ref="N72:O72"/>
    <mergeCell ref="B75:S75"/>
    <mergeCell ref="T75:U75"/>
    <mergeCell ref="A76:A77"/>
    <mergeCell ref="B76:G77"/>
    <mergeCell ref="H76:L77"/>
    <mergeCell ref="M76:S77"/>
    <mergeCell ref="T76:U77"/>
    <mergeCell ref="T71:U71"/>
    <mergeCell ref="P72:Q72"/>
    <mergeCell ref="R72:S72"/>
    <mergeCell ref="T72:U72"/>
    <mergeCell ref="A73:A74"/>
    <mergeCell ref="B73:S74"/>
    <mergeCell ref="T73:U74"/>
    <mergeCell ref="B72:C72"/>
    <mergeCell ref="D72:E72"/>
    <mergeCell ref="J72:K72"/>
    <mergeCell ref="B71:C71"/>
    <mergeCell ref="D71:E71"/>
    <mergeCell ref="J71:K71"/>
    <mergeCell ref="N71:O71"/>
    <mergeCell ref="P71:Q71"/>
    <mergeCell ref="R71:S71"/>
    <mergeCell ref="B68:S68"/>
    <mergeCell ref="T68:U68"/>
    <mergeCell ref="A69:A70"/>
    <mergeCell ref="B69:G70"/>
    <mergeCell ref="H69:L70"/>
    <mergeCell ref="M69:S70"/>
    <mergeCell ref="T69:U70"/>
    <mergeCell ref="T65:U65"/>
    <mergeCell ref="B64:C64"/>
    <mergeCell ref="D64:E64"/>
    <mergeCell ref="A66:A67"/>
    <mergeCell ref="B66:S67"/>
    <mergeCell ref="T66:U67"/>
    <mergeCell ref="B65:C65"/>
    <mergeCell ref="D65:E65"/>
    <mergeCell ref="J65:K65"/>
    <mergeCell ref="M65:N65"/>
    <mergeCell ref="P65:Q65"/>
    <mergeCell ref="R65:S65"/>
    <mergeCell ref="J64:K64"/>
    <mergeCell ref="M64:N64"/>
    <mergeCell ref="P64:Q64"/>
    <mergeCell ref="R64:S64"/>
    <mergeCell ref="B61:S61"/>
    <mergeCell ref="T61:U61"/>
    <mergeCell ref="T64:U64"/>
    <mergeCell ref="A62:A63"/>
    <mergeCell ref="B62:G63"/>
    <mergeCell ref="H62:L63"/>
    <mergeCell ref="M62:S63"/>
    <mergeCell ref="T62:U63"/>
    <mergeCell ref="S57:T57"/>
    <mergeCell ref="Q58:R58"/>
    <mergeCell ref="S58:T58"/>
    <mergeCell ref="A59:A60"/>
    <mergeCell ref="B59:S60"/>
    <mergeCell ref="T59:U60"/>
    <mergeCell ref="B58:C58"/>
    <mergeCell ref="D58:E58"/>
    <mergeCell ref="J58:K58"/>
    <mergeCell ref="N58:O58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A52:A53"/>
    <mergeCell ref="B52:S53"/>
    <mergeCell ref="T52:U53"/>
    <mergeCell ref="B54:S54"/>
    <mergeCell ref="T54:U54"/>
    <mergeCell ref="B51:C51"/>
    <mergeCell ref="D51:E51"/>
    <mergeCell ref="J51:K51"/>
    <mergeCell ref="N51:O51"/>
    <mergeCell ref="Q51:R51"/>
    <mergeCell ref="S51:T51"/>
    <mergeCell ref="J50:K50"/>
    <mergeCell ref="N50:O50"/>
    <mergeCell ref="B47:U47"/>
    <mergeCell ref="B50:C50"/>
    <mergeCell ref="D50:E50"/>
    <mergeCell ref="A48:A49"/>
    <mergeCell ref="B48:G49"/>
    <mergeCell ref="H48:L49"/>
    <mergeCell ref="M48:S49"/>
    <mergeCell ref="T48:U49"/>
    <mergeCell ref="Q50:R50"/>
    <mergeCell ref="S50:T50"/>
    <mergeCell ref="Q44:R44"/>
    <mergeCell ref="S44:T44"/>
    <mergeCell ref="A45:A46"/>
    <mergeCell ref="B45:S46"/>
    <mergeCell ref="T45:U46"/>
    <mergeCell ref="B44:C44"/>
    <mergeCell ref="D44:E44"/>
    <mergeCell ref="J44:K44"/>
    <mergeCell ref="N44:O44"/>
    <mergeCell ref="B43:C43"/>
    <mergeCell ref="D43:E43"/>
    <mergeCell ref="J43:K43"/>
    <mergeCell ref="N43:O43"/>
    <mergeCell ref="Q43:R43"/>
    <mergeCell ref="S43:T43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J35:K35"/>
    <mergeCell ref="N35:O35"/>
    <mergeCell ref="P35:Q35"/>
    <mergeCell ref="R35:S35"/>
    <mergeCell ref="N29:O29"/>
    <mergeCell ref="B32:S32"/>
    <mergeCell ref="T32:U32"/>
    <mergeCell ref="A33:A34"/>
    <mergeCell ref="B33:G34"/>
    <mergeCell ref="H33:L34"/>
    <mergeCell ref="M33:S34"/>
    <mergeCell ref="T33:U34"/>
    <mergeCell ref="T28:U28"/>
    <mergeCell ref="P29:Q29"/>
    <mergeCell ref="R29:S29"/>
    <mergeCell ref="T29:U29"/>
    <mergeCell ref="A30:A31"/>
    <mergeCell ref="B30:S31"/>
    <mergeCell ref="T30:U31"/>
    <mergeCell ref="B29:C29"/>
    <mergeCell ref="D29:E29"/>
    <mergeCell ref="J29:K29"/>
    <mergeCell ref="B28:C28"/>
    <mergeCell ref="D28:E28"/>
    <mergeCell ref="J28:K28"/>
    <mergeCell ref="N28:O28"/>
    <mergeCell ref="P28:Q28"/>
    <mergeCell ref="R28:S28"/>
    <mergeCell ref="B25:S25"/>
    <mergeCell ref="T25:U25"/>
    <mergeCell ref="A26:A27"/>
    <mergeCell ref="B26:G27"/>
    <mergeCell ref="H26:L27"/>
    <mergeCell ref="M26:S27"/>
    <mergeCell ref="T26:U27"/>
    <mergeCell ref="T21:U21"/>
    <mergeCell ref="B20:C20"/>
    <mergeCell ref="D20:E20"/>
    <mergeCell ref="A22:A24"/>
    <mergeCell ref="B22:S24"/>
    <mergeCell ref="T22:U24"/>
    <mergeCell ref="B21:C21"/>
    <mergeCell ref="D21:E21"/>
    <mergeCell ref="J21:K21"/>
    <mergeCell ref="N21:O21"/>
    <mergeCell ref="P21:Q21"/>
    <mergeCell ref="R21:S21"/>
    <mergeCell ref="J20:K20"/>
    <mergeCell ref="N20:O20"/>
    <mergeCell ref="P20:Q20"/>
    <mergeCell ref="R20:S20"/>
    <mergeCell ref="P13:Q13"/>
    <mergeCell ref="R13:S13"/>
    <mergeCell ref="B17:S17"/>
    <mergeCell ref="T17:U17"/>
    <mergeCell ref="T20:U20"/>
    <mergeCell ref="A18:A19"/>
    <mergeCell ref="B18:G19"/>
    <mergeCell ref="H18:L19"/>
    <mergeCell ref="M18:S19"/>
    <mergeCell ref="T18:U19"/>
    <mergeCell ref="R12:S12"/>
    <mergeCell ref="T12:U12"/>
    <mergeCell ref="A14:A16"/>
    <mergeCell ref="B14:S14"/>
    <mergeCell ref="T14:U16"/>
    <mergeCell ref="B15:S15"/>
    <mergeCell ref="B16:S16"/>
    <mergeCell ref="B13:D13"/>
    <mergeCell ref="K13:L13"/>
    <mergeCell ref="M13:N13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B5:C5"/>
    <mergeCell ref="D5:E5"/>
    <mergeCell ref="J5:K5"/>
    <mergeCell ref="M5:N5"/>
    <mergeCell ref="P5:Q5"/>
    <mergeCell ref="T13:U13"/>
    <mergeCell ref="B12:D12"/>
    <mergeCell ref="K12:L12"/>
    <mergeCell ref="M12:N12"/>
    <mergeCell ref="P12:Q12"/>
    <mergeCell ref="G3:G5"/>
    <mergeCell ref="H3:K4"/>
    <mergeCell ref="L3:L5"/>
    <mergeCell ref="M3:Q4"/>
    <mergeCell ref="R3:S5"/>
    <mergeCell ref="T3:U5"/>
    <mergeCell ref="A1:T1"/>
    <mergeCell ref="A2:I2"/>
    <mergeCell ref="L2:T2"/>
    <mergeCell ref="A3:A5"/>
    <mergeCell ref="B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2" manualBreakCount="2">
    <brk id="51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4" max="4" width="12.00390625" style="0" customWidth="1"/>
    <col min="5" max="7" width="11.421875" style="0" bestFit="1" customWidth="1"/>
    <col min="8" max="8" width="12.8515625" style="0" customWidth="1"/>
  </cols>
  <sheetData>
    <row r="1" spans="1:8" ht="15">
      <c r="A1">
        <v>1000</v>
      </c>
      <c r="B1">
        <v>33.78</v>
      </c>
      <c r="C1">
        <v>1600</v>
      </c>
      <c r="D1" s="118">
        <f>A1*B1</f>
        <v>33780</v>
      </c>
      <c r="E1" s="118">
        <f>B1*C1</f>
        <v>54048</v>
      </c>
      <c r="F1" s="118">
        <f>D1+E1</f>
        <v>87828</v>
      </c>
      <c r="G1">
        <v>8.67</v>
      </c>
      <c r="H1" s="118">
        <f>F1-G1</f>
        <v>87819.33</v>
      </c>
    </row>
    <row r="2" spans="1:8" ht="15">
      <c r="A2">
        <v>860</v>
      </c>
      <c r="B2">
        <v>36.67</v>
      </c>
      <c r="C2">
        <v>400</v>
      </c>
      <c r="D2" s="118">
        <f aca="true" t="shared" si="0" ref="D2:D17">A2*B2</f>
        <v>31536.2</v>
      </c>
      <c r="E2" s="118">
        <f aca="true" t="shared" si="1" ref="E2:E17">B2*C2</f>
        <v>14668</v>
      </c>
      <c r="F2" s="118">
        <f aca="true" t="shared" si="2" ref="F2:F17">D2+E2</f>
        <v>46204.2</v>
      </c>
      <c r="H2" s="118">
        <f aca="true" t="shared" si="3" ref="H2:H17">F2-G2</f>
        <v>46204.2</v>
      </c>
    </row>
    <row r="3" spans="1:8" ht="15">
      <c r="A3">
        <v>1500</v>
      </c>
      <c r="B3">
        <v>33.78</v>
      </c>
      <c r="C3">
        <v>3000</v>
      </c>
      <c r="D3" s="118">
        <f t="shared" si="0"/>
        <v>50670</v>
      </c>
      <c r="E3" s="118">
        <f t="shared" si="1"/>
        <v>101340</v>
      </c>
      <c r="F3" s="118">
        <f t="shared" si="2"/>
        <v>152010</v>
      </c>
      <c r="G3">
        <v>15</v>
      </c>
      <c r="H3" s="118">
        <f t="shared" si="3"/>
        <v>151995</v>
      </c>
    </row>
    <row r="4" spans="1:8" ht="15">
      <c r="A4">
        <v>800</v>
      </c>
      <c r="B4">
        <v>36.67</v>
      </c>
      <c r="C4">
        <v>900</v>
      </c>
      <c r="D4" s="118">
        <f t="shared" si="0"/>
        <v>29336</v>
      </c>
      <c r="E4" s="118">
        <f t="shared" si="1"/>
        <v>33003</v>
      </c>
      <c r="F4" s="118">
        <f t="shared" si="2"/>
        <v>62339</v>
      </c>
      <c r="H4" s="118">
        <f t="shared" si="3"/>
        <v>62339</v>
      </c>
    </row>
    <row r="5" spans="1:8" ht="15">
      <c r="A5">
        <v>3600</v>
      </c>
      <c r="B5">
        <v>33.11</v>
      </c>
      <c r="C5">
        <v>6000</v>
      </c>
      <c r="D5" s="118">
        <f t="shared" si="0"/>
        <v>119196</v>
      </c>
      <c r="E5" s="118">
        <f t="shared" si="1"/>
        <v>198660</v>
      </c>
      <c r="F5" s="118">
        <f t="shared" si="2"/>
        <v>317856</v>
      </c>
      <c r="G5">
        <v>32</v>
      </c>
      <c r="H5" s="118">
        <f t="shared" si="3"/>
        <v>317824</v>
      </c>
    </row>
    <row r="6" spans="1:8" ht="15">
      <c r="A6">
        <v>1500</v>
      </c>
      <c r="B6">
        <v>95.67</v>
      </c>
      <c r="C6">
        <v>700</v>
      </c>
      <c r="D6" s="118">
        <f t="shared" si="0"/>
        <v>143505</v>
      </c>
      <c r="E6" s="118">
        <f t="shared" si="1"/>
        <v>66969</v>
      </c>
      <c r="F6" s="118">
        <f t="shared" si="2"/>
        <v>210474</v>
      </c>
      <c r="G6">
        <v>7.33</v>
      </c>
      <c r="H6" s="118">
        <f t="shared" si="3"/>
        <v>210466.67</v>
      </c>
    </row>
    <row r="7" spans="1:8" ht="15">
      <c r="A7">
        <v>1500</v>
      </c>
      <c r="B7">
        <v>87.33</v>
      </c>
      <c r="C7">
        <v>500</v>
      </c>
      <c r="D7" s="118">
        <f t="shared" si="0"/>
        <v>130995</v>
      </c>
      <c r="E7" s="118">
        <f t="shared" si="1"/>
        <v>43665</v>
      </c>
      <c r="F7" s="118">
        <f t="shared" si="2"/>
        <v>174660</v>
      </c>
      <c r="G7">
        <v>6.67</v>
      </c>
      <c r="H7" s="118">
        <f t="shared" si="3"/>
        <v>174653.33</v>
      </c>
    </row>
    <row r="8" spans="2:8" ht="15">
      <c r="B8">
        <v>120</v>
      </c>
      <c r="C8">
        <v>500</v>
      </c>
      <c r="D8" s="118">
        <f t="shared" si="0"/>
        <v>0</v>
      </c>
      <c r="E8" s="118">
        <f t="shared" si="1"/>
        <v>60000</v>
      </c>
      <c r="F8" s="118">
        <f t="shared" si="2"/>
        <v>60000</v>
      </c>
      <c r="H8" s="118">
        <f t="shared" si="3"/>
        <v>60000</v>
      </c>
    </row>
    <row r="9" spans="1:8" ht="15">
      <c r="A9">
        <v>400</v>
      </c>
      <c r="B9">
        <v>86.67</v>
      </c>
      <c r="C9">
        <v>500</v>
      </c>
      <c r="D9" s="118">
        <f t="shared" si="0"/>
        <v>34668</v>
      </c>
      <c r="E9" s="118">
        <f t="shared" si="1"/>
        <v>43335</v>
      </c>
      <c r="F9" s="118">
        <f t="shared" si="2"/>
        <v>78003</v>
      </c>
      <c r="H9" s="118">
        <f t="shared" si="3"/>
        <v>78003</v>
      </c>
    </row>
    <row r="10" spans="1:8" ht="15">
      <c r="A10">
        <v>200</v>
      </c>
      <c r="B10">
        <v>118.33</v>
      </c>
      <c r="C10">
        <v>500</v>
      </c>
      <c r="D10" s="118">
        <f t="shared" si="0"/>
        <v>23666</v>
      </c>
      <c r="E10" s="118">
        <f t="shared" si="1"/>
        <v>59165</v>
      </c>
      <c r="F10" s="118">
        <f t="shared" si="2"/>
        <v>82831</v>
      </c>
      <c r="G10">
        <v>2.33</v>
      </c>
      <c r="H10" s="118">
        <f t="shared" si="3"/>
        <v>82828.67</v>
      </c>
    </row>
    <row r="11" spans="1:8" ht="15">
      <c r="A11">
        <v>240</v>
      </c>
      <c r="B11">
        <v>78.33</v>
      </c>
      <c r="C11">
        <v>600</v>
      </c>
      <c r="D11" s="118">
        <f t="shared" si="0"/>
        <v>18799.2</v>
      </c>
      <c r="E11" s="118">
        <f t="shared" si="1"/>
        <v>46998</v>
      </c>
      <c r="F11" s="118">
        <f t="shared" si="2"/>
        <v>65797.2</v>
      </c>
      <c r="G11">
        <v>2.8</v>
      </c>
      <c r="H11" s="118">
        <f t="shared" si="3"/>
        <v>65794.4</v>
      </c>
    </row>
    <row r="12" spans="1:8" ht="15">
      <c r="A12">
        <v>200</v>
      </c>
      <c r="B12">
        <v>46.67</v>
      </c>
      <c r="C12">
        <v>700</v>
      </c>
      <c r="D12" s="118">
        <f t="shared" si="0"/>
        <v>9334</v>
      </c>
      <c r="E12" s="118">
        <f t="shared" si="1"/>
        <v>32669</v>
      </c>
      <c r="F12" s="118">
        <f t="shared" si="2"/>
        <v>42003</v>
      </c>
      <c r="G12">
        <v>3</v>
      </c>
      <c r="H12" s="118">
        <f t="shared" si="3"/>
        <v>42000</v>
      </c>
    </row>
    <row r="13" spans="1:8" ht="15">
      <c r="A13">
        <v>144</v>
      </c>
      <c r="B13">
        <v>122.33</v>
      </c>
      <c r="C13">
        <v>150</v>
      </c>
      <c r="D13" s="118">
        <f t="shared" si="0"/>
        <v>17615.52</v>
      </c>
      <c r="E13" s="118">
        <f t="shared" si="1"/>
        <v>18349.5</v>
      </c>
      <c r="F13" s="118">
        <f t="shared" si="2"/>
        <v>35965.020000000004</v>
      </c>
      <c r="H13" s="118">
        <f>F13+G13</f>
        <v>35965.020000000004</v>
      </c>
    </row>
    <row r="14" spans="1:8" ht="15">
      <c r="A14">
        <v>50</v>
      </c>
      <c r="B14">
        <v>200</v>
      </c>
      <c r="C14">
        <v>450</v>
      </c>
      <c r="D14" s="118">
        <f t="shared" si="0"/>
        <v>10000</v>
      </c>
      <c r="E14" s="118">
        <f t="shared" si="1"/>
        <v>90000</v>
      </c>
      <c r="F14" s="118">
        <f t="shared" si="2"/>
        <v>100000</v>
      </c>
      <c r="H14" s="118">
        <f t="shared" si="3"/>
        <v>100000</v>
      </c>
    </row>
    <row r="15" spans="1:8" ht="15">
      <c r="A15">
        <v>1200</v>
      </c>
      <c r="B15">
        <v>48.67</v>
      </c>
      <c r="C15">
        <v>1440</v>
      </c>
      <c r="D15" s="118">
        <f t="shared" si="0"/>
        <v>58404</v>
      </c>
      <c r="E15" s="118">
        <f t="shared" si="1"/>
        <v>70084.8</v>
      </c>
      <c r="F15" s="118">
        <f t="shared" si="2"/>
        <v>128488.8</v>
      </c>
      <c r="H15" s="118">
        <f>F15+G15</f>
        <v>128488.8</v>
      </c>
    </row>
    <row r="16" spans="1:8" ht="15">
      <c r="A16">
        <v>1200</v>
      </c>
      <c r="B16">
        <v>17.67</v>
      </c>
      <c r="C16">
        <v>3000</v>
      </c>
      <c r="D16" s="118">
        <f t="shared" si="0"/>
        <v>21204.000000000004</v>
      </c>
      <c r="E16" s="118">
        <f t="shared" si="1"/>
        <v>53010.00000000001</v>
      </c>
      <c r="F16" s="118">
        <f t="shared" si="2"/>
        <v>74214.00000000001</v>
      </c>
      <c r="G16">
        <v>14</v>
      </c>
      <c r="H16" s="118">
        <f>F16+G16</f>
        <v>74228.00000000001</v>
      </c>
    </row>
    <row r="17" spans="3:8" ht="15">
      <c r="C17">
        <v>200</v>
      </c>
      <c r="D17" s="118">
        <f t="shared" si="0"/>
        <v>0</v>
      </c>
      <c r="E17" s="118">
        <f t="shared" si="1"/>
        <v>0</v>
      </c>
      <c r="F17" s="118">
        <f t="shared" si="2"/>
        <v>0</v>
      </c>
      <c r="H17" s="118">
        <f t="shared" si="3"/>
        <v>0</v>
      </c>
    </row>
    <row r="18" spans="4:8" ht="15">
      <c r="D18" s="118">
        <f>D1+D2+D3+D4+D5+D6+D7+D8+D9+D10+D11+D12+D13+D14+D15+D16+D17</f>
        <v>732708.9199999999</v>
      </c>
      <c r="E18" s="118">
        <f>E1+E2+E3+E4+E5+E6+E7+E8+E9+E10+E11+E12+E13+E14+E15+E16+E17</f>
        <v>985964.3</v>
      </c>
      <c r="F18" s="118">
        <f>F1+F2+F3+F4+F5+F6+F7+F8+F9+F10+F11+F12+F13+F14+F15+F16+F17</f>
        <v>1718673.22</v>
      </c>
      <c r="G18" s="118"/>
      <c r="H18" s="118">
        <f>H1+H2+H3+H4+H5+H6+H7+H8+H10+H9+H11+H12+H13+H14+H15+H16</f>
        <v>1718609.42</v>
      </c>
    </row>
    <row r="19" spans="4:5" ht="15">
      <c r="D19" s="117" t="s">
        <v>100</v>
      </c>
      <c r="E19" s="117" t="s">
        <v>101</v>
      </c>
    </row>
    <row r="21" ht="15">
      <c r="E21">
        <v>985907.41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2013-04-18T17:25:32Z</cp:lastPrinted>
  <dcterms:created xsi:type="dcterms:W3CDTF">2009-10-23T03:44:58Z</dcterms:created>
  <dcterms:modified xsi:type="dcterms:W3CDTF">2013-04-18T17:31:38Z</dcterms:modified>
  <cp:category/>
  <cp:version/>
  <cp:contentType/>
  <cp:contentStatus/>
</cp:coreProperties>
</file>